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keda70787\Desktop\"/>
    </mc:Choice>
  </mc:AlternateContent>
  <workbookProtection workbookAlgorithmName="SHA-512" workbookHashValue="9qkR1HndOWCDHwwaJM1jPpUtagrvOqHCvvSx1FlmVs/AmgFewNkichig7B644+/+sJfqRyvRvNvOpzqx4fXy0Q==" workbookSaltValue="1naAgxNvyBHMa1VK1RugZQ==" workbookSpinCount="100000" lockStructure="1"/>
  <bookViews>
    <workbookView xWindow="0" yWindow="0" windowWidth="28800" windowHeight="117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<sst xmlns="http://schemas.openxmlformats.org/spreadsheetml/2006/main" count="241" uniqueCount="116">
  <si>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</si>
  <si>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</si>
  <si>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京都府　与謝野町</t>
  </si>
  <si>
    <t>経営比較分析表（令和元年度決算）</t>
    <rPh sb="8" eb="10">
      <t>レイワ</t>
    </rPh>
    <rPh sb="10" eb="12">
      <t>ガンネン</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</si>
  <si>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</si>
  <si>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</si>
  <si>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</si>
  <si>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</si>
  <si>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</si>
  <si>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</si>
  <si>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</si>
  <si>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</si>
  <si>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</si>
  <si>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</si>
  <si>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</si>
  <si>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</si>
  <si>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</si>
  <si>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</si>
  <si>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</si>
  <si>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</si>
  <si>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</si>
  <si>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</si>
  <si>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</si>
  <si>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</si>
  <si>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</si>
  <si>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</si>
  <si>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</si>
  <si>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</si>
  <si>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</si>
  <si>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</si>
  <si>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</si>
  <si>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</si>
  <si>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</si>
  <si>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</si>
  <si>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</si>
  <si>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</si>
  <si>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</si>
  <si>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</si>
  <si>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</si>
  <si>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</si>
  <si>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</si>
  <si>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</si>
  <si>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</si>
  <si>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</si>
  <si>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</si>
  <si>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</si>
  <si>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</si>
  <si>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</si>
  <si>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</si>
  <si>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</si>
  <si>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</si>
  <si>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</si>
  <si>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</si>
  <si>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</si>
  <si>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</si>
  <si>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</si>
  <si>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</si>
  <si>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</si>
  <si>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</si>
  <si>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</si>
  <si>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</si>
  <si>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</si>
  <si>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</si>
  <si>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</si>
  <si>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</si>
  <si>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</si>
  <si>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</si>
  <si>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</si>
  <si>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</si>
  <si>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</si>
  <si>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</si>
  <si>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</si>
  <si>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</si>
  <si>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</si>
  <si>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</si>
  <si>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</si>
  <si>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</si>
  <si>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</si>
  <si>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</si>
  <si>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</si>
  <si>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</si>
  <si>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</si>
  <si>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</si>
  <si>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</si>
  <si>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</si>
  <si>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</si>
  <si>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</si>
  <si>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</si>
  <si>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</si>
  <si>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</si>
  <si>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</si>
  <si>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</si>
  <si>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</si>
  <si>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</si>
  <si>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</si>
  <si>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</si>
  <si>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</si>
  <si>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</si>
  <si>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</si>
  <si>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</si>
  <si>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</si>
  <si>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</si>
  <si>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</si>
  <si>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</si>
  <si>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</si>
  <si>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</si>
  <si>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</si>
  <si>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</si>
  <si>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</si>
  <si>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</si>
  <si>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</si>
  <si>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</si>
  <si>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</si>
  <si>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</si>
  <si>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5">
      <t>シヨウ</t>
    </rPh>
    <rPh sb="35" eb="36">
      <t>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2">
      <t>ミ</t>
    </rPh>
    <rPh sb="92" eb="94">
      <t>セツゾク</t>
    </rPh>
    <rPh sb="94" eb="96">
      <t>セタイ</t>
    </rPh>
    <rPh sb="98" eb="100">
      <t>ブンショ</t>
    </rPh>
    <rPh sb="100" eb="101">
      <t>トウ</t>
    </rPh>
    <rPh sb="104" eb="106">
      <t>ケイハツ</t>
    </rPh>
    <rPh sb="107" eb="109">
      <t>ジッシ</t>
    </rPh>
    <phoneticPr fontId="1"/>
  </si>
  <si>
    <t>　平成２９年度に使用料の値上げを行い、平成３０年度には経費回収率と汚水処理原価が類似団体と同レベルの数値となるなど改善の傾向はみられますが、令和元年度においても依然として収益的収支比率が１００％を大きく下回っている等、健全な経営状況とはいえない状態が続いています。
　その要因としては、処理区域内人口一人当たりの投資額が多いことや旧町からの合併時に使用料を一番安価な町の料金体系に統一したこと等が考えられます。
　改善策としては、未接続世帯への文書等による接続依頼及び戸別訪問を行い、水洗化人口の増加による「経営の効率化」の向上を目指します。また、平成２９年度に行った使用料の値上げは急激な住民負担を招かないよう考慮した値上げであり、早期の経営改善に結びつくようなものではありませんでした。加えて近年の人口減少の影響から使用料収入の伸びも頭打ちになっているため、現在の状況を反映した適正な使用料とするため、今後も段階的な値上げを計画的に行い、「経営の健全性」の向上に努めていきます。</t>
    <rPh sb="1" eb="3">
      <t>ヘイセイ</t>
    </rPh>
    <rPh sb="5" eb="7">
      <t>ネンド</t>
    </rPh>
    <rPh sb="8" eb="11">
      <t>シヨウリョウ</t>
    </rPh>
    <rPh sb="12" eb="14">
      <t>ネア</t>
    </rPh>
    <rPh sb="16" eb="17">
      <t>オコナ</t>
    </rPh>
    <rPh sb="19" eb="21">
      <t>ヘイセイ</t>
    </rPh>
    <rPh sb="23" eb="25">
      <t>ネンド</t>
    </rPh>
    <rPh sb="27" eb="29">
      <t>ケイヒ</t>
    </rPh>
    <rPh sb="29" eb="31">
      <t>カイシュウ</t>
    </rPh>
    <rPh sb="31" eb="32">
      <t>リツ</t>
    </rPh>
    <rPh sb="33" eb="35">
      <t>オスイ</t>
    </rPh>
    <rPh sb="35" eb="37">
      <t>ショリ</t>
    </rPh>
    <rPh sb="37" eb="39">
      <t>ゲンカ</t>
    </rPh>
    <rPh sb="40" eb="42">
      <t>ルイジ</t>
    </rPh>
    <rPh sb="42" eb="44">
      <t>ダンタイ</t>
    </rPh>
    <rPh sb="45" eb="46">
      <t>ドウ</t>
    </rPh>
    <rPh sb="50" eb="52">
      <t>スウチ</t>
    </rPh>
    <rPh sb="57" eb="59">
      <t>カイゼン</t>
    </rPh>
    <rPh sb="60" eb="62">
      <t>ケイコウ</t>
    </rPh>
    <rPh sb="70" eb="72">
      <t>レイワ</t>
    </rPh>
    <rPh sb="72" eb="74">
      <t>ガンネン</t>
    </rPh>
    <rPh sb="74" eb="75">
      <t>ド</t>
    </rPh>
    <rPh sb="80" eb="82">
      <t>イゼン</t>
    </rPh>
    <rPh sb="85" eb="88">
      <t>シュウエキテキ</t>
    </rPh>
    <rPh sb="88" eb="90">
      <t>シュウシ</t>
    </rPh>
    <rPh sb="90" eb="92">
      <t>ヒリツ</t>
    </rPh>
    <rPh sb="98" eb="99">
      <t>オオ</t>
    </rPh>
    <rPh sb="101" eb="103">
      <t>シタマワ</t>
    </rPh>
    <rPh sb="107" eb="108">
      <t>トウ</t>
    </rPh>
    <rPh sb="109" eb="111">
      <t>ケンゼン</t>
    </rPh>
    <rPh sb="112" eb="114">
      <t>ケイエイ</t>
    </rPh>
    <rPh sb="114" eb="116">
      <t>ジョウキョウ</t>
    </rPh>
    <rPh sb="122" eb="124">
      <t>ジョウタイ</t>
    </rPh>
    <rPh sb="125" eb="126">
      <t>ツヅ</t>
    </rPh>
    <rPh sb="136" eb="138">
      <t>ヨウイン</t>
    </rPh>
    <rPh sb="143" eb="145">
      <t>ショリ</t>
    </rPh>
    <rPh sb="145" eb="147">
      <t>クイキ</t>
    </rPh>
    <rPh sb="147" eb="148">
      <t>ナイ</t>
    </rPh>
    <rPh sb="148" eb="150">
      <t>ジンコウ</t>
    </rPh>
    <rPh sb="150" eb="152">
      <t>ヒトリ</t>
    </rPh>
    <rPh sb="152" eb="153">
      <t>ア</t>
    </rPh>
    <rPh sb="156" eb="158">
      <t>トウシ</t>
    </rPh>
    <rPh sb="158" eb="159">
      <t>ガク</t>
    </rPh>
    <rPh sb="160" eb="161">
      <t>オオ</t>
    </rPh>
    <rPh sb="165" eb="166">
      <t>キュウ</t>
    </rPh>
    <rPh sb="166" eb="167">
      <t>マチ</t>
    </rPh>
    <rPh sb="170" eb="172">
      <t>ガッペイ</t>
    </rPh>
    <rPh sb="172" eb="173">
      <t>ジ</t>
    </rPh>
    <rPh sb="174" eb="177">
      <t>シヨウリョウ</t>
    </rPh>
    <rPh sb="178" eb="180">
      <t>イチバン</t>
    </rPh>
    <rPh sb="180" eb="182">
      <t>アンカ</t>
    </rPh>
    <rPh sb="183" eb="184">
      <t>マチ</t>
    </rPh>
    <rPh sb="185" eb="186">
      <t>リョウ</t>
    </rPh>
    <rPh sb="186" eb="187">
      <t>キン</t>
    </rPh>
    <rPh sb="187" eb="189">
      <t>タイケイ</t>
    </rPh>
    <rPh sb="190" eb="192">
      <t>トウイツ</t>
    </rPh>
    <rPh sb="196" eb="197">
      <t>トウ</t>
    </rPh>
    <rPh sb="198" eb="199">
      <t>カンガ</t>
    </rPh>
    <rPh sb="207" eb="210">
      <t>カイゼンサク</t>
    </rPh>
    <rPh sb="215" eb="218">
      <t>ミセツゾク</t>
    </rPh>
    <rPh sb="218" eb="220">
      <t>セタイ</t>
    </rPh>
    <rPh sb="222" eb="224">
      <t>ブンショ</t>
    </rPh>
    <rPh sb="224" eb="225">
      <t>トウ</t>
    </rPh>
    <rPh sb="228" eb="230">
      <t>セツゾク</t>
    </rPh>
    <rPh sb="230" eb="232">
      <t>イライ</t>
    </rPh>
    <rPh sb="232" eb="233">
      <t>オヨ</t>
    </rPh>
    <rPh sb="234" eb="236">
      <t>コベツ</t>
    </rPh>
    <rPh sb="236" eb="238">
      <t>ホウモン</t>
    </rPh>
    <rPh sb="239" eb="240">
      <t>オコナ</t>
    </rPh>
    <rPh sb="242" eb="245">
      <t>スイセンカ</t>
    </rPh>
    <rPh sb="245" eb="247">
      <t>ジンコウ</t>
    </rPh>
    <rPh sb="248" eb="250">
      <t>ゾウカ</t>
    </rPh>
    <rPh sb="254" eb="256">
      <t>ケイエイ</t>
    </rPh>
    <rPh sb="257" eb="260">
      <t>コウリツカ</t>
    </rPh>
    <rPh sb="262" eb="264">
      <t>コウジョウ</t>
    </rPh>
    <rPh sb="265" eb="267">
      <t>メザ</t>
    </rPh>
    <rPh sb="274" eb="276">
      <t>ヘイセイ</t>
    </rPh>
    <rPh sb="278" eb="280">
      <t>ネンド</t>
    </rPh>
    <rPh sb="281" eb="282">
      <t>オコナ</t>
    </rPh>
    <rPh sb="284" eb="287">
      <t>シヨウリョウ</t>
    </rPh>
    <rPh sb="288" eb="290">
      <t>ネア</t>
    </rPh>
    <rPh sb="292" eb="294">
      <t>キュウゲキ</t>
    </rPh>
    <rPh sb="295" eb="297">
      <t>ジュウミン</t>
    </rPh>
    <rPh sb="297" eb="299">
      <t>フタン</t>
    </rPh>
    <rPh sb="300" eb="301">
      <t>マネ</t>
    </rPh>
    <rPh sb="306" eb="308">
      <t>コウリョ</t>
    </rPh>
    <rPh sb="310" eb="312">
      <t>ネア</t>
    </rPh>
    <rPh sb="317" eb="319">
      <t>ソウキ</t>
    </rPh>
    <rPh sb="320" eb="322">
      <t>ケイエイ</t>
    </rPh>
    <rPh sb="322" eb="324">
      <t>カイゼン</t>
    </rPh>
    <rPh sb="325" eb="326">
      <t>ムス</t>
    </rPh>
    <rPh sb="345" eb="346">
      <t>クワ</t>
    </rPh>
    <rPh sb="348" eb="350">
      <t>キンネン</t>
    </rPh>
    <rPh sb="351" eb="353">
      <t>ジンコウ</t>
    </rPh>
    <rPh sb="353" eb="355">
      <t>ゲンショウ</t>
    </rPh>
    <rPh sb="356" eb="358">
      <t>エイキョウ</t>
    </rPh>
    <rPh sb="360" eb="363">
      <t>シヨウリョウ</t>
    </rPh>
    <rPh sb="363" eb="365">
      <t>シュウニュウ</t>
    </rPh>
    <rPh sb="366" eb="367">
      <t>ノ</t>
    </rPh>
    <rPh sb="369" eb="371">
      <t>アタマウ</t>
    </rPh>
    <rPh sb="381" eb="383">
      <t>ゲンザイ</t>
    </rPh>
    <rPh sb="384" eb="386">
      <t>ジョウキョウ</t>
    </rPh>
    <rPh sb="387" eb="389">
      <t>ハンエイ</t>
    </rPh>
    <rPh sb="391" eb="393">
      <t>テキセイ</t>
    </rPh>
    <rPh sb="394" eb="397">
      <t>シヨウリョウ</t>
    </rPh>
    <rPh sb="403" eb="405">
      <t>コンゴ</t>
    </rPh>
    <rPh sb="406" eb="409">
      <t>ダンカイテキ</t>
    </rPh>
    <rPh sb="410" eb="412">
      <t>ネア</t>
    </rPh>
    <rPh sb="414" eb="417">
      <t>ケイカクテキ</t>
    </rPh>
    <rPh sb="418" eb="419">
      <t>オコナ</t>
    </rPh>
    <rPh sb="422" eb="424">
      <t>ケイエイ</t>
    </rPh>
    <rPh sb="425" eb="428">
      <t>ケンゼンセイ</t>
    </rPh>
    <rPh sb="430" eb="432">
      <t>コウジョウ</t>
    </rPh>
    <rPh sb="433" eb="434">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</si>
</sst>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61-43E9-AE9E-BFCA477A84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9861-43E9-AE9E-BFCA477A84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52.03</c:v>
                </c:pt>
                <c:pt idx="1">
                  <c:v>50.04</c:v>
                </c:pt>
                <c:pt idx="2">
                  <c:v>72.349999999999994</c:v>
                </c:pt>
                <c:pt idx="3">
                  <c:v>74.12</c:v>
                </c:pt>
                <c:pt idx="4">
                  <c:v>72.52</c:v>
                </c:pt>
              </c:numCache>
            </c:numRef>
          </c:val>
          <c:extLst>
            <c:ext xmlns:c16="http://schemas.microsoft.com/office/drawing/2014/chart" uri="{C3380CC4-5D6E-409C-BE32-E72D297353CC}">
              <c16:uniqueId val="{00000000-CD48-4CBF-8E15-2F6A104813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48-4CBF-8E15-2F6A104813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5-45FC-910D-0802901D13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5-45FC-910D-0802901D13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9-4D7B-9E70-A906086E76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9-4D7B-9E70-A906086E760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FC-4B49-951A-C67D700A7C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FC-4B49-951A-C67D700A7C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F-4440-8523-8D99A2FB99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F-4440-8523-8D99A2FB99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2790.42</c:v>
                </c:pt>
                <c:pt idx="1">
                  <c:v>782.2</c:v>
                </c:pt>
                <c:pt idx="2">
                  <c:v>3307.13</c:v>
                </c:pt>
                <c:pt idx="3">
                  <c:v>456.48</c:v>
                </c:pt>
                <c:pt idx="4">
                  <c:v>255.33</c:v>
                </c:pt>
              </c:numCache>
            </c:numRef>
          </c:val>
          <c:extLst>
            <c:ext xmlns:c16="http://schemas.microsoft.com/office/drawing/2014/chart" uri="{C3380CC4-5D6E-409C-BE32-E72D297353CC}">
              <c16:uniqueId val="{00000000-695C-4015-89AF-AC07DCA91B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695C-4015-89AF-AC07DCA91B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36.979999999999997</c:v>
                </c:pt>
                <c:pt idx="1">
                  <c:v>33.99</c:v>
                </c:pt>
                <c:pt idx="2">
                  <c:v>68.73</c:v>
                </c:pt>
                <c:pt idx="3">
                  <c:v>72.45</c:v>
                </c:pt>
                <c:pt idx="4">
                  <c:v>66.709999999999994</c:v>
                </c:pt>
              </c:numCache>
            </c:numRef>
          </c:val>
          <c:extLst>
            <c:ext xmlns:c16="http://schemas.microsoft.com/office/drawing/2014/chart" uri="{C3380CC4-5D6E-409C-BE32-E72D297353CC}">
              <c16:uniqueId val="{00000000-3BE5-4BC1-839C-DD0E3C9980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BE5-4BC1-839C-DD0E3C9980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391.04</c:v>
                </c:pt>
                <c:pt idx="1">
                  <c:v>426.02</c:v>
                </c:pt>
                <c:pt idx="2">
                  <c:v>233.74</c:v>
                </c:pt>
                <c:pt idx="3">
                  <c:v>229.13</c:v>
                </c:pt>
                <c:pt idx="4">
                  <c:v>250.04</c:v>
                </c:pt>
              </c:numCache>
            </c:numRef>
          </c:val>
          <c:extLst>
            <c:ext xmlns:c16="http://schemas.microsoft.com/office/drawing/2014/chart" uri="{C3380CC4-5D6E-409C-BE32-E72D297353CC}">
              <c16:uniqueId val="{00000000-E99A-4E01-B7E5-84FFE371E2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99A-4E01-B7E5-84FFE371E2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21-42CC-8C32-1919A8EEF0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2D21-42CC-8C32-1919A8EEF0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70.67</c:v>
                </c:pt>
                <c:pt idx="1">
                  <c:v>73.510000000000005</c:v>
                </c:pt>
                <c:pt idx="2">
                  <c:v>75.14</c:v>
                </c:pt>
                <c:pt idx="3">
                  <c:v>76.37</c:v>
                </c:pt>
                <c:pt idx="4">
                  <c:v>77.709999999999994</c:v>
                </c:pt>
              </c:numCache>
            </c:numRef>
          </c:val>
          <c:extLst>
            <c:ext xmlns:c16="http://schemas.microsoft.com/office/drawing/2014/chart" uri="{C3380CC4-5D6E-409C-BE32-E72D297353CC}">
              <c16:uniqueId val="{00000000-9CD0-438C-B390-488B6594B2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CD0-438C-B390-488B6594B2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与謝野町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10</v>
      </c>
      <c r="C7" s="44"/>
      <c r="D7" s="44"/>
      <c r="E7" s="44"/>
      <c r="F7" s="44"/>
      <c r="G7" s="44"/>
      <c r="H7" s="44"/>
      <c r="I7" s="44" t="s">
        <v>15</v>
      </c>
      <c r="J7" s="44"/>
      <c r="K7" s="44"/>
      <c r="L7" s="44"/>
      <c r="M7" s="44"/>
      <c r="N7" s="44"/>
      <c r="O7" s="44"/>
      <c r="P7" s="44" t="s">
        <v>9</v>
      </c>
      <c r="Q7" s="44"/>
      <c r="R7" s="44"/>
      <c r="S7" s="44"/>
      <c r="T7" s="44"/>
      <c r="U7" s="44"/>
      <c r="V7" s="44"/>
      <c r="W7" s="44" t="s">
        <v>5</v>
      </c>
      <c r="X7" s="44"/>
      <c r="Y7" s="44"/>
      <c r="Z7" s="44"/>
      <c r="AA7" s="44"/>
      <c r="AB7" s="44"/>
      <c r="AC7" s="44"/>
      <c r="AD7" s="44" t="s">
        <v>8</v>
      </c>
      <c r="AE7" s="44"/>
      <c r="AF7" s="44"/>
      <c r="AG7" s="44"/>
      <c r="AH7" s="44"/>
      <c r="AI7" s="44"/>
      <c r="AJ7" s="44"/>
      <c r="AK7" s="3"/>
      <c r="AL7" s="44" t="s">
        <v>18</v>
      </c>
      <c r="AM7" s="44"/>
      <c r="AN7" s="44"/>
      <c r="AO7" s="44"/>
      <c r="AP7" s="44"/>
      <c r="AQ7" s="44"/>
      <c r="AR7" s="44"/>
      <c r="AS7" s="44"/>
      <c r="AT7" s="44" t="s">
        <v>11</v>
      </c>
      <c r="AU7" s="44"/>
      <c r="AV7" s="44"/>
      <c r="AW7" s="44"/>
      <c r="AX7" s="44"/>
      <c r="AY7" s="44"/>
      <c r="AZ7" s="44"/>
      <c r="BA7" s="44"/>
      <c r="BB7" s="44" t="s">
        <v>19</v>
      </c>
      <c r="BC7" s="44"/>
      <c r="BD7" s="44"/>
      <c r="BE7" s="44"/>
      <c r="BF7" s="44"/>
      <c r="BG7" s="44"/>
      <c r="BH7" s="44"/>
      <c r="BI7" s="44"/>
      <c r="BJ7" s="3"/>
      <c r="BK7" s="3"/>
      <c r="BL7" s="15" t="s">
        <v>20</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21377</v>
      </c>
      <c r="AM8" s="47"/>
      <c r="AN8" s="47"/>
      <c r="AO8" s="47"/>
      <c r="AP8" s="47"/>
      <c r="AQ8" s="47"/>
      <c r="AR8" s="47"/>
      <c r="AS8" s="47"/>
      <c r="AT8" s="48">
        <f>データ!T6</f>
        <v>108.38</v>
      </c>
      <c r="AU8" s="48"/>
      <c r="AV8" s="48"/>
      <c r="AW8" s="48"/>
      <c r="AX8" s="48"/>
      <c r="AY8" s="48"/>
      <c r="AZ8" s="48"/>
      <c r="BA8" s="48"/>
      <c r="BB8" s="48">
        <f>データ!U6</f>
        <v>197.24</v>
      </c>
      <c r="BC8" s="48"/>
      <c r="BD8" s="48"/>
      <c r="BE8" s="48"/>
      <c r="BF8" s="48"/>
      <c r="BG8" s="48"/>
      <c r="BH8" s="48"/>
      <c r="BI8" s="48"/>
      <c r="BJ8" s="3"/>
      <c r="BK8" s="3"/>
      <c r="BL8" s="49" t="s">
        <v>17</v>
      </c>
      <c r="BM8" s="50"/>
      <c r="BN8" s="17" t="s">
        <v>22</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23</v>
      </c>
      <c r="J9" s="44"/>
      <c r="K9" s="44"/>
      <c r="L9" s="44"/>
      <c r="M9" s="44"/>
      <c r="N9" s="44"/>
      <c r="O9" s="44"/>
      <c r="P9" s="44" t="s">
        <v>25</v>
      </c>
      <c r="Q9" s="44"/>
      <c r="R9" s="44"/>
      <c r="S9" s="44"/>
      <c r="T9" s="44"/>
      <c r="U9" s="44"/>
      <c r="V9" s="44"/>
      <c r="W9" s="44" t="s">
        <v>28</v>
      </c>
      <c r="X9" s="44"/>
      <c r="Y9" s="44"/>
      <c r="Z9" s="44"/>
      <c r="AA9" s="44"/>
      <c r="AB9" s="44"/>
      <c r="AC9" s="44"/>
      <c r="AD9" s="44" t="s">
        <v>0</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32</v>
      </c>
      <c r="BC9" s="44"/>
      <c r="BD9" s="44"/>
      <c r="BE9" s="44"/>
      <c r="BF9" s="44"/>
      <c r="BG9" s="44"/>
      <c r="BH9" s="44"/>
      <c r="BI9" s="44"/>
      <c r="BJ9" s="3"/>
      <c r="BK9" s="3"/>
      <c r="BL9" s="51" t="s">
        <v>36</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68.11</v>
      </c>
      <c r="Q10" s="48"/>
      <c r="R10" s="48"/>
      <c r="S10" s="48"/>
      <c r="T10" s="48"/>
      <c r="U10" s="48"/>
      <c r="V10" s="48"/>
      <c r="W10" s="48">
        <f>データ!Q6</f>
        <v>99.48</v>
      </c>
      <c r="X10" s="48"/>
      <c r="Y10" s="48"/>
      <c r="Z10" s="48"/>
      <c r="AA10" s="48"/>
      <c r="AB10" s="48"/>
      <c r="AC10" s="48"/>
      <c r="AD10" s="47">
        <f>データ!R6</f>
        <v>2954</v>
      </c>
      <c r="AE10" s="47"/>
      <c r="AF10" s="47"/>
      <c r="AG10" s="47"/>
      <c r="AH10" s="47"/>
      <c r="AI10" s="47"/>
      <c r="AJ10" s="47"/>
      <c r="AK10" s="2"/>
      <c r="AL10" s="47">
        <f>データ!V6</f>
        <v>14453</v>
      </c>
      <c r="AM10" s="47"/>
      <c r="AN10" s="47"/>
      <c r="AO10" s="47"/>
      <c r="AP10" s="47"/>
      <c r="AQ10" s="47"/>
      <c r="AR10" s="47"/>
      <c r="AS10" s="47"/>
      <c r="AT10" s="48">
        <f>データ!W6</f>
        <v>5.82</v>
      </c>
      <c r="AU10" s="48"/>
      <c r="AV10" s="48"/>
      <c r="AW10" s="48"/>
      <c r="AX10" s="48"/>
      <c r="AY10" s="48"/>
      <c r="AZ10" s="48"/>
      <c r="BA10" s="48"/>
      <c r="BB10" s="48">
        <f>データ!X6</f>
        <v>2483.33</v>
      </c>
      <c r="BC10" s="48"/>
      <c r="BD10" s="48"/>
      <c r="BE10" s="48"/>
      <c r="BF10" s="48"/>
      <c r="BG10" s="48"/>
      <c r="BH10" s="48"/>
      <c r="BI10" s="48"/>
      <c r="BJ10" s="2"/>
      <c r="BK10" s="2"/>
      <c r="BL10" s="53" t="s">
        <v>39</v>
      </c>
      <c r="BM10" s="54"/>
      <c r="BN10" s="19" t="s">
        <v>40</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41</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43</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44</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34</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13</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46</v>
      </c>
    </row>
    <row r="84" spans="1:78" x14ac:dyDescent="0.15">
      <c r="C84" s="2"/>
    </row>
    <row r="85" spans="1:78" hidden="1" x14ac:dyDescent="0.15">
      <c r="B85" s="6" t="s">
        <v>47</v>
      </c>
      <c r="C85" s="6"/>
      <c r="D85" s="6"/>
      <c r="E85" s="6" t="s">
        <v>48</v>
      </c>
      <c r="F85" s="6" t="s">
        <v>50</v>
      </c>
      <c r="G85" s="6" t="s">
        <v>51</v>
      </c>
      <c r="H85" s="6" t="s">
        <v>45</v>
      </c>
      <c r="I85" s="6" t="s">
        <v>14</v>
      </c>
      <c r="J85" s="6" t="s">
        <v>52</v>
      </c>
      <c r="K85" s="6" t="s">
        <v>53</v>
      </c>
      <c r="L85" s="6" t="s">
        <v>33</v>
      </c>
      <c r="M85" s="6" t="s">
        <v>38</v>
      </c>
      <c r="N85" s="6" t="s">
        <v>54</v>
      </c>
      <c r="O85" s="6" t="s">
        <v>55</v>
      </c>
    </row>
    <row r="86" spans="1:78" hidden="1" x14ac:dyDescent="0.15">
      <c r="B86" s="6"/>
      <c r="C86" s="6"/>
      <c r="D86" s="6"/>
      <c r="E86" s="6" t="str">
        <f>データ!AI6</f>
        <v/>
      </c>
      <c r="F86" s="6" t="s">
        <v>42</v>
      </c>
      <c r="G86" s="6" t="s">
        <v>42</v>
      </c>
      <c r="H86" s="6" t="str">
        <f>データ!BP6</f>
        <v>【1,218.70】</v>
      </c>
      <c r="I86" s="6" t="str">
        <f>データ!CA6</f>
        <v>【74.17】</v>
      </c>
      <c r="J86" s="6" t="str">
        <f>データ!CL6</f>
        <v>【218.56】</v>
      </c>
      <c r="K86" s="6" t="str">
        <f>データ!CW6</f>
        <v>【42.86】</v>
      </c>
      <c r="L86" s="6" t="str">
        <f>データ!DH6</f>
        <v>【84.20】</v>
      </c>
      <c r="M86" s="6" t="s">
        <v>42</v>
      </c>
      <c r="N86" s="6" t="s">
        <v>42</v>
      </c>
      <c r="O86" s="6" t="str">
        <f>データ!EO6</f>
        <v>【0.28】</v>
      </c>
    </row>
  </sheetData>
  <sheetProtection algorithmName="SHA-512" hashValue="SnmMpW5ABx0BMTqOk6rjZ39lryY/lR51X4Lvk5VauDpXvUhMjXVUss7ZvF/+P6gs9iZPLHHUuu9G5EbqrollOg==" saltValue="jipTnQT/E0ulipcSrvSQ4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57</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21</v>
      </c>
      <c r="B3" s="30" t="s">
        <v>35</v>
      </c>
      <c r="C3" s="30" t="s">
        <v>61</v>
      </c>
      <c r="D3" s="30" t="s">
        <v>62</v>
      </c>
      <c r="E3" s="30" t="s">
        <v>7</v>
      </c>
      <c r="F3" s="30" t="s">
        <v>6</v>
      </c>
      <c r="G3" s="30" t="s">
        <v>24</v>
      </c>
      <c r="H3" s="78" t="s">
        <v>58</v>
      </c>
      <c r="I3" s="79"/>
      <c r="J3" s="79"/>
      <c r="K3" s="79"/>
      <c r="L3" s="79"/>
      <c r="M3" s="79"/>
      <c r="N3" s="79"/>
      <c r="O3" s="79"/>
      <c r="P3" s="79"/>
      <c r="Q3" s="79"/>
      <c r="R3" s="79"/>
      <c r="S3" s="79"/>
      <c r="T3" s="79"/>
      <c r="U3" s="79"/>
      <c r="V3" s="79"/>
      <c r="W3" s="79"/>
      <c r="X3" s="80"/>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63</v>
      </c>
      <c r="B4" s="31"/>
      <c r="C4" s="31"/>
      <c r="D4" s="31"/>
      <c r="E4" s="31"/>
      <c r="F4" s="31"/>
      <c r="G4" s="31"/>
      <c r="H4" s="81"/>
      <c r="I4" s="82"/>
      <c r="J4" s="82"/>
      <c r="K4" s="82"/>
      <c r="L4" s="82"/>
      <c r="M4" s="82"/>
      <c r="N4" s="82"/>
      <c r="O4" s="82"/>
      <c r="P4" s="82"/>
      <c r="Q4" s="82"/>
      <c r="R4" s="82"/>
      <c r="S4" s="82"/>
      <c r="T4" s="82"/>
      <c r="U4" s="82"/>
      <c r="V4" s="82"/>
      <c r="W4" s="82"/>
      <c r="X4" s="83"/>
      <c r="Y4" s="77" t="s">
        <v>26</v>
      </c>
      <c r="Z4" s="77"/>
      <c r="AA4" s="77"/>
      <c r="AB4" s="77"/>
      <c r="AC4" s="77"/>
      <c r="AD4" s="77"/>
      <c r="AE4" s="77"/>
      <c r="AF4" s="77"/>
      <c r="AG4" s="77"/>
      <c r="AH4" s="77"/>
      <c r="AI4" s="77"/>
      <c r="AJ4" s="77" t="s">
        <v>49</v>
      </c>
      <c r="AK4" s="77"/>
      <c r="AL4" s="77"/>
      <c r="AM4" s="77"/>
      <c r="AN4" s="77"/>
      <c r="AO4" s="77"/>
      <c r="AP4" s="77"/>
      <c r="AQ4" s="77"/>
      <c r="AR4" s="77"/>
      <c r="AS4" s="77"/>
      <c r="AT4" s="77"/>
      <c r="AU4" s="77" t="s">
        <v>29</v>
      </c>
      <c r="AV4" s="77"/>
      <c r="AW4" s="77"/>
      <c r="AX4" s="77"/>
      <c r="AY4" s="77"/>
      <c r="AZ4" s="77"/>
      <c r="BA4" s="77"/>
      <c r="BB4" s="77"/>
      <c r="BC4" s="77"/>
      <c r="BD4" s="77"/>
      <c r="BE4" s="77"/>
      <c r="BF4" s="77" t="s">
        <v>65</v>
      </c>
      <c r="BG4" s="77"/>
      <c r="BH4" s="77"/>
      <c r="BI4" s="77"/>
      <c r="BJ4" s="77"/>
      <c r="BK4" s="77"/>
      <c r="BL4" s="77"/>
      <c r="BM4" s="77"/>
      <c r="BN4" s="77"/>
      <c r="BO4" s="77"/>
      <c r="BP4" s="77"/>
      <c r="BQ4" s="77" t="s">
        <v>4</v>
      </c>
      <c r="BR4" s="77"/>
      <c r="BS4" s="77"/>
      <c r="BT4" s="77"/>
      <c r="BU4" s="77"/>
      <c r="BV4" s="77"/>
      <c r="BW4" s="77"/>
      <c r="BX4" s="77"/>
      <c r="BY4" s="77"/>
      <c r="BZ4" s="77"/>
      <c r="CA4" s="77"/>
      <c r="CB4" s="77" t="s">
        <v>64</v>
      </c>
      <c r="CC4" s="77"/>
      <c r="CD4" s="77"/>
      <c r="CE4" s="77"/>
      <c r="CF4" s="77"/>
      <c r="CG4" s="77"/>
      <c r="CH4" s="77"/>
      <c r="CI4" s="77"/>
      <c r="CJ4" s="77"/>
      <c r="CK4" s="77"/>
      <c r="CL4" s="77"/>
      <c r="CM4" s="77" t="s">
        <v>66</v>
      </c>
      <c r="CN4" s="77"/>
      <c r="CO4" s="77"/>
      <c r="CP4" s="77"/>
      <c r="CQ4" s="77"/>
      <c r="CR4" s="77"/>
      <c r="CS4" s="77"/>
      <c r="CT4" s="77"/>
      <c r="CU4" s="77"/>
      <c r="CV4" s="77"/>
      <c r="CW4" s="77"/>
      <c r="CX4" s="77" t="s">
        <v>68</v>
      </c>
      <c r="CY4" s="77"/>
      <c r="CZ4" s="77"/>
      <c r="DA4" s="77"/>
      <c r="DB4" s="77"/>
      <c r="DC4" s="77"/>
      <c r="DD4" s="77"/>
      <c r="DE4" s="77"/>
      <c r="DF4" s="77"/>
      <c r="DG4" s="77"/>
      <c r="DH4" s="77"/>
      <c r="DI4" s="77" t="s">
        <v>69</v>
      </c>
      <c r="DJ4" s="77"/>
      <c r="DK4" s="77"/>
      <c r="DL4" s="77"/>
      <c r="DM4" s="77"/>
      <c r="DN4" s="77"/>
      <c r="DO4" s="77"/>
      <c r="DP4" s="77"/>
      <c r="DQ4" s="77"/>
      <c r="DR4" s="77"/>
      <c r="DS4" s="77"/>
      <c r="DT4" s="77" t="s">
        <v>70</v>
      </c>
      <c r="DU4" s="77"/>
      <c r="DV4" s="77"/>
      <c r="DW4" s="77"/>
      <c r="DX4" s="77"/>
      <c r="DY4" s="77"/>
      <c r="DZ4" s="77"/>
      <c r="EA4" s="77"/>
      <c r="EB4" s="77"/>
      <c r="EC4" s="77"/>
      <c r="ED4" s="77"/>
      <c r="EE4" s="77" t="s">
        <v>71</v>
      </c>
      <c r="EF4" s="77"/>
      <c r="EG4" s="77"/>
      <c r="EH4" s="77"/>
      <c r="EI4" s="77"/>
      <c r="EJ4" s="77"/>
      <c r="EK4" s="77"/>
      <c r="EL4" s="77"/>
      <c r="EM4" s="77"/>
      <c r="EN4" s="77"/>
      <c r="EO4" s="77"/>
    </row>
    <row r="5" spans="1:145" x14ac:dyDescent="0.15">
      <c r="A5" s="28" t="s">
        <v>72</v>
      </c>
      <c r="B5" s="32"/>
      <c r="C5" s="32"/>
      <c r="D5" s="32"/>
      <c r="E5" s="32"/>
      <c r="F5" s="32"/>
      <c r="G5" s="32"/>
      <c r="H5" s="37" t="s">
        <v>60</v>
      </c>
      <c r="I5" s="37" t="s">
        <v>73</v>
      </c>
      <c r="J5" s="37" t="s">
        <v>74</v>
      </c>
      <c r="K5" s="37" t="s">
        <v>75</v>
      </c>
      <c r="L5" s="37" t="s">
        <v>76</v>
      </c>
      <c r="M5" s="37" t="s">
        <v>8</v>
      </c>
      <c r="N5" s="37" t="s">
        <v>77</v>
      </c>
      <c r="O5" s="37" t="s">
        <v>78</v>
      </c>
      <c r="P5" s="37" t="s">
        <v>79</v>
      </c>
      <c r="Q5" s="37" t="s">
        <v>80</v>
      </c>
      <c r="R5" s="37" t="s">
        <v>81</v>
      </c>
      <c r="S5" s="37" t="s">
        <v>82</v>
      </c>
      <c r="T5" s="37" t="s">
        <v>83</v>
      </c>
      <c r="U5" s="37" t="s">
        <v>67</v>
      </c>
      <c r="V5" s="37" t="s">
        <v>84</v>
      </c>
      <c r="W5" s="37" t="s">
        <v>85</v>
      </c>
      <c r="X5" s="37" t="s">
        <v>86</v>
      </c>
      <c r="Y5" s="37" t="s">
        <v>87</v>
      </c>
      <c r="Z5" s="37" t="s">
        <v>88</v>
      </c>
      <c r="AA5" s="37" t="s">
        <v>89</v>
      </c>
      <c r="AB5" s="37" t="s">
        <v>90</v>
      </c>
      <c r="AC5" s="37" t="s">
        <v>91</v>
      </c>
      <c r="AD5" s="37" t="s">
        <v>92</v>
      </c>
      <c r="AE5" s="37" t="s">
        <v>94</v>
      </c>
      <c r="AF5" s="37" t="s">
        <v>95</v>
      </c>
      <c r="AG5" s="37" t="s">
        <v>96</v>
      </c>
      <c r="AH5" s="37" t="s">
        <v>97</v>
      </c>
      <c r="AI5" s="37" t="s">
        <v>47</v>
      </c>
      <c r="AJ5" s="37" t="s">
        <v>87</v>
      </c>
      <c r="AK5" s="37" t="s">
        <v>88</v>
      </c>
      <c r="AL5" s="37" t="s">
        <v>89</v>
      </c>
      <c r="AM5" s="37" t="s">
        <v>90</v>
      </c>
      <c r="AN5" s="37" t="s">
        <v>91</v>
      </c>
      <c r="AO5" s="37" t="s">
        <v>92</v>
      </c>
      <c r="AP5" s="37" t="s">
        <v>94</v>
      </c>
      <c r="AQ5" s="37" t="s">
        <v>95</v>
      </c>
      <c r="AR5" s="37" t="s">
        <v>96</v>
      </c>
      <c r="AS5" s="37" t="s">
        <v>97</v>
      </c>
      <c r="AT5" s="37" t="s">
        <v>93</v>
      </c>
      <c r="AU5" s="37" t="s">
        <v>87</v>
      </c>
      <c r="AV5" s="37" t="s">
        <v>88</v>
      </c>
      <c r="AW5" s="37" t="s">
        <v>89</v>
      </c>
      <c r="AX5" s="37" t="s">
        <v>90</v>
      </c>
      <c r="AY5" s="37" t="s">
        <v>91</v>
      </c>
      <c r="AZ5" s="37" t="s">
        <v>92</v>
      </c>
      <c r="BA5" s="37" t="s">
        <v>94</v>
      </c>
      <c r="BB5" s="37" t="s">
        <v>95</v>
      </c>
      <c r="BC5" s="37" t="s">
        <v>96</v>
      </c>
      <c r="BD5" s="37" t="s">
        <v>97</v>
      </c>
      <c r="BE5" s="37" t="s">
        <v>93</v>
      </c>
      <c r="BF5" s="37" t="s">
        <v>87</v>
      </c>
      <c r="BG5" s="37" t="s">
        <v>88</v>
      </c>
      <c r="BH5" s="37" t="s">
        <v>89</v>
      </c>
      <c r="BI5" s="37" t="s">
        <v>90</v>
      </c>
      <c r="BJ5" s="37" t="s">
        <v>91</v>
      </c>
      <c r="BK5" s="37" t="s">
        <v>92</v>
      </c>
      <c r="BL5" s="37" t="s">
        <v>94</v>
      </c>
      <c r="BM5" s="37" t="s">
        <v>95</v>
      </c>
      <c r="BN5" s="37" t="s">
        <v>96</v>
      </c>
      <c r="BO5" s="37" t="s">
        <v>97</v>
      </c>
      <c r="BP5" s="37" t="s">
        <v>93</v>
      </c>
      <c r="BQ5" s="37" t="s">
        <v>87</v>
      </c>
      <c r="BR5" s="37" t="s">
        <v>88</v>
      </c>
      <c r="BS5" s="37" t="s">
        <v>89</v>
      </c>
      <c r="BT5" s="37" t="s">
        <v>90</v>
      </c>
      <c r="BU5" s="37" t="s">
        <v>91</v>
      </c>
      <c r="BV5" s="37" t="s">
        <v>92</v>
      </c>
      <c r="BW5" s="37" t="s">
        <v>94</v>
      </c>
      <c r="BX5" s="37" t="s">
        <v>95</v>
      </c>
      <c r="BY5" s="37" t="s">
        <v>96</v>
      </c>
      <c r="BZ5" s="37" t="s">
        <v>97</v>
      </c>
      <c r="CA5" s="37" t="s">
        <v>93</v>
      </c>
      <c r="CB5" s="37" t="s">
        <v>87</v>
      </c>
      <c r="CC5" s="37" t="s">
        <v>88</v>
      </c>
      <c r="CD5" s="37" t="s">
        <v>89</v>
      </c>
      <c r="CE5" s="37" t="s">
        <v>90</v>
      </c>
      <c r="CF5" s="37" t="s">
        <v>91</v>
      </c>
      <c r="CG5" s="37" t="s">
        <v>92</v>
      </c>
      <c r="CH5" s="37" t="s">
        <v>94</v>
      </c>
      <c r="CI5" s="37" t="s">
        <v>95</v>
      </c>
      <c r="CJ5" s="37" t="s">
        <v>96</v>
      </c>
      <c r="CK5" s="37" t="s">
        <v>97</v>
      </c>
      <c r="CL5" s="37" t="s">
        <v>93</v>
      </c>
      <c r="CM5" s="37" t="s">
        <v>87</v>
      </c>
      <c r="CN5" s="37" t="s">
        <v>88</v>
      </c>
      <c r="CO5" s="37" t="s">
        <v>89</v>
      </c>
      <c r="CP5" s="37" t="s">
        <v>90</v>
      </c>
      <c r="CQ5" s="37" t="s">
        <v>91</v>
      </c>
      <c r="CR5" s="37" t="s">
        <v>92</v>
      </c>
      <c r="CS5" s="37" t="s">
        <v>94</v>
      </c>
      <c r="CT5" s="37" t="s">
        <v>95</v>
      </c>
      <c r="CU5" s="37" t="s">
        <v>96</v>
      </c>
      <c r="CV5" s="37" t="s">
        <v>97</v>
      </c>
      <c r="CW5" s="37" t="s">
        <v>93</v>
      </c>
      <c r="CX5" s="37" t="s">
        <v>87</v>
      </c>
      <c r="CY5" s="37" t="s">
        <v>88</v>
      </c>
      <c r="CZ5" s="37" t="s">
        <v>89</v>
      </c>
      <c r="DA5" s="37" t="s">
        <v>90</v>
      </c>
      <c r="DB5" s="37" t="s">
        <v>91</v>
      </c>
      <c r="DC5" s="37" t="s">
        <v>92</v>
      </c>
      <c r="DD5" s="37" t="s">
        <v>94</v>
      </c>
      <c r="DE5" s="37" t="s">
        <v>95</v>
      </c>
      <c r="DF5" s="37" t="s">
        <v>96</v>
      </c>
      <c r="DG5" s="37" t="s">
        <v>97</v>
      </c>
      <c r="DH5" s="37" t="s">
        <v>93</v>
      </c>
      <c r="DI5" s="37" t="s">
        <v>87</v>
      </c>
      <c r="DJ5" s="37" t="s">
        <v>88</v>
      </c>
      <c r="DK5" s="37" t="s">
        <v>89</v>
      </c>
      <c r="DL5" s="37" t="s">
        <v>90</v>
      </c>
      <c r="DM5" s="37" t="s">
        <v>91</v>
      </c>
      <c r="DN5" s="37" t="s">
        <v>92</v>
      </c>
      <c r="DO5" s="37" t="s">
        <v>94</v>
      </c>
      <c r="DP5" s="37" t="s">
        <v>95</v>
      </c>
      <c r="DQ5" s="37" t="s">
        <v>96</v>
      </c>
      <c r="DR5" s="37" t="s">
        <v>97</v>
      </c>
      <c r="DS5" s="37" t="s">
        <v>93</v>
      </c>
      <c r="DT5" s="37" t="s">
        <v>87</v>
      </c>
      <c r="DU5" s="37" t="s">
        <v>88</v>
      </c>
      <c r="DV5" s="37" t="s">
        <v>89</v>
      </c>
      <c r="DW5" s="37" t="s">
        <v>90</v>
      </c>
      <c r="DX5" s="37" t="s">
        <v>91</v>
      </c>
      <c r="DY5" s="37" t="s">
        <v>92</v>
      </c>
      <c r="DZ5" s="37" t="s">
        <v>94</v>
      </c>
      <c r="EA5" s="37" t="s">
        <v>95</v>
      </c>
      <c r="EB5" s="37" t="s">
        <v>96</v>
      </c>
      <c r="EC5" s="37" t="s">
        <v>97</v>
      </c>
      <c r="ED5" s="37" t="s">
        <v>93</v>
      </c>
      <c r="EE5" s="37" t="s">
        <v>87</v>
      </c>
      <c r="EF5" s="37" t="s">
        <v>88</v>
      </c>
      <c r="EG5" s="37" t="s">
        <v>89</v>
      </c>
      <c r="EH5" s="37" t="s">
        <v>90</v>
      </c>
      <c r="EI5" s="37" t="s">
        <v>91</v>
      </c>
      <c r="EJ5" s="37" t="s">
        <v>92</v>
      </c>
      <c r="EK5" s="37" t="s">
        <v>94</v>
      </c>
      <c r="EL5" s="37" t="s">
        <v>95</v>
      </c>
      <c r="EM5" s="37" t="s">
        <v>96</v>
      </c>
      <c r="EN5" s="37" t="s">
        <v>97</v>
      </c>
      <c r="EO5" s="37" t="s">
        <v>93</v>
      </c>
    </row>
    <row r="6" spans="1:145" s="27" customFormat="1" x14ac:dyDescent="0.15">
      <c r="A6" s="28" t="s">
        <v>98</v>
      </c>
      <c r="B6" s="33">
        <f t="shared" ref="B6:X6" si="1">B7</f>
        <v>2019</v>
      </c>
      <c r="C6" s="33">
        <f t="shared" si="1"/>
        <v>264652</v>
      </c>
      <c r="D6" s="33">
        <f t="shared" si="1"/>
        <v>47</v>
      </c>
      <c r="E6" s="33">
        <f t="shared" si="1"/>
        <v>17</v>
      </c>
      <c r="F6" s="33">
        <f t="shared" si="1"/>
        <v>4</v>
      </c>
      <c r="G6" s="33">
        <f t="shared" si="1"/>
        <v>0</v>
      </c>
      <c r="H6" s="33" t="str">
        <f t="shared" si="1"/>
        <v>京都府　与謝野町</v>
      </c>
      <c r="I6" s="33" t="str">
        <f t="shared" si="1"/>
        <v>法非適用</v>
      </c>
      <c r="J6" s="33" t="str">
        <f t="shared" si="1"/>
        <v>下水道事業</v>
      </c>
      <c r="K6" s="33" t="str">
        <f t="shared" si="1"/>
        <v>特定環境保全公共下水道</v>
      </c>
      <c r="L6" s="33" t="str">
        <f t="shared" si="1"/>
        <v>D2</v>
      </c>
      <c r="M6" s="33" t="str">
        <f t="shared" si="1"/>
        <v>非設置</v>
      </c>
      <c r="N6" s="38" t="str">
        <f t="shared" si="1"/>
        <v>-</v>
      </c>
      <c r="O6" s="38" t="str">
        <f t="shared" si="1"/>
        <v>該当数値なし</v>
      </c>
      <c r="P6" s="38">
        <f t="shared" si="1"/>
        <v>68.11</v>
      </c>
      <c r="Q6" s="38">
        <f t="shared" si="1"/>
        <v>99.48</v>
      </c>
      <c r="R6" s="38">
        <f t="shared" si="1"/>
        <v>2954</v>
      </c>
      <c r="S6" s="38">
        <f t="shared" si="1"/>
        <v>21377</v>
      </c>
      <c r="T6" s="38">
        <f t="shared" si="1"/>
        <v>108.38</v>
      </c>
      <c r="U6" s="38">
        <f t="shared" si="1"/>
        <v>197.24</v>
      </c>
      <c r="V6" s="38">
        <f t="shared" si="1"/>
        <v>14453</v>
      </c>
      <c r="W6" s="38">
        <f t="shared" si="1"/>
        <v>5.82</v>
      </c>
      <c r="X6" s="38">
        <f t="shared" si="1"/>
        <v>2483.33</v>
      </c>
      <c r="Y6" s="42">
        <f t="shared" ref="Y6:AH6" si="2">IF(Y7="",NA(),Y7)</f>
        <v>52.03</v>
      </c>
      <c r="Z6" s="42">
        <f t="shared" si="2"/>
        <v>50.04</v>
      </c>
      <c r="AA6" s="42">
        <f t="shared" si="2"/>
        <v>72.349999999999994</v>
      </c>
      <c r="AB6" s="42">
        <f t="shared" si="2"/>
        <v>74.12</v>
      </c>
      <c r="AC6" s="42">
        <f t="shared" si="2"/>
        <v>72.52</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2790.42</v>
      </c>
      <c r="BG6" s="42">
        <f t="shared" si="5"/>
        <v>782.2</v>
      </c>
      <c r="BH6" s="42">
        <f t="shared" si="5"/>
        <v>3307.13</v>
      </c>
      <c r="BI6" s="42">
        <f t="shared" si="5"/>
        <v>456.48</v>
      </c>
      <c r="BJ6" s="42">
        <f t="shared" si="5"/>
        <v>255.33</v>
      </c>
      <c r="BK6" s="42">
        <f t="shared" si="5"/>
        <v>1434.89</v>
      </c>
      <c r="BL6" s="42">
        <f t="shared" si="5"/>
        <v>1298.9100000000001</v>
      </c>
      <c r="BM6" s="42">
        <f t="shared" si="5"/>
        <v>1243.71</v>
      </c>
      <c r="BN6" s="42">
        <f t="shared" si="5"/>
        <v>1194.1500000000001</v>
      </c>
      <c r="BO6" s="42">
        <f t="shared" si="5"/>
        <v>1206.79</v>
      </c>
      <c r="BP6" s="38" t="str">
        <f>IF(BP7="","",IF(BP7="-","【-】","【"&amp;SUBSTITUTE(TEXT(BP7,"#,##0.00"),"-","△")&amp;"】"))</f>
        <v>【1,218.70】</v>
      </c>
      <c r="BQ6" s="42">
        <f t="shared" ref="BQ6:BZ6" si="6">IF(BQ7="",NA(),BQ7)</f>
        <v>36.979999999999997</v>
      </c>
      <c r="BR6" s="42">
        <f t="shared" si="6"/>
        <v>33.99</v>
      </c>
      <c r="BS6" s="42">
        <f t="shared" si="6"/>
        <v>68.73</v>
      </c>
      <c r="BT6" s="42">
        <f t="shared" si="6"/>
        <v>72.45</v>
      </c>
      <c r="BU6" s="42">
        <f t="shared" si="6"/>
        <v>66.709999999999994</v>
      </c>
      <c r="BV6" s="42">
        <f t="shared" si="6"/>
        <v>66.22</v>
      </c>
      <c r="BW6" s="42">
        <f t="shared" si="6"/>
        <v>69.87</v>
      </c>
      <c r="BX6" s="42">
        <f t="shared" si="6"/>
        <v>74.3</v>
      </c>
      <c r="BY6" s="42">
        <f t="shared" si="6"/>
        <v>72.260000000000005</v>
      </c>
      <c r="BZ6" s="42">
        <f t="shared" si="6"/>
        <v>71.84</v>
      </c>
      <c r="CA6" s="38" t="str">
        <f>IF(CA7="","",IF(CA7="-","【-】","【"&amp;SUBSTITUTE(TEXT(CA7,"#,##0.00"),"-","△")&amp;"】"))</f>
        <v>【74.17】</v>
      </c>
      <c r="CB6" s="42">
        <f t="shared" ref="CB6:CK6" si="7">IF(CB7="",NA(),CB7)</f>
        <v>391.04</v>
      </c>
      <c r="CC6" s="42">
        <f t="shared" si="7"/>
        <v>426.02</v>
      </c>
      <c r="CD6" s="42">
        <f t="shared" si="7"/>
        <v>233.74</v>
      </c>
      <c r="CE6" s="42">
        <f t="shared" si="7"/>
        <v>229.13</v>
      </c>
      <c r="CF6" s="42">
        <f t="shared" si="7"/>
        <v>250.04</v>
      </c>
      <c r="CG6" s="42">
        <f t="shared" si="7"/>
        <v>246.72</v>
      </c>
      <c r="CH6" s="42">
        <f t="shared" si="7"/>
        <v>234.96</v>
      </c>
      <c r="CI6" s="42">
        <f t="shared" si="7"/>
        <v>221.81</v>
      </c>
      <c r="CJ6" s="42">
        <f t="shared" si="7"/>
        <v>230.02</v>
      </c>
      <c r="CK6" s="42">
        <f t="shared" si="7"/>
        <v>228.47</v>
      </c>
      <c r="CL6" s="38" t="str">
        <f>IF(CL7="","",IF(CL7="-","【-】","【"&amp;SUBSTITUTE(TEXT(CL7,"#,##0.00"),"-","△")&amp;"】"))</f>
        <v>【218.56】</v>
      </c>
      <c r="CM6" s="42" t="str">
        <f t="shared" ref="CM6:CV6" si="8">IF(CM7="",NA(),CM7)</f>
        <v>-</v>
      </c>
      <c r="CN6" s="42" t="str">
        <f t="shared" si="8"/>
        <v>-</v>
      </c>
      <c r="CO6" s="42" t="str">
        <f t="shared" si="8"/>
        <v>-</v>
      </c>
      <c r="CP6" s="42" t="str">
        <f t="shared" si="8"/>
        <v>-</v>
      </c>
      <c r="CQ6" s="42" t="str">
        <f t="shared" si="8"/>
        <v>-</v>
      </c>
      <c r="CR6" s="42">
        <f t="shared" si="8"/>
        <v>41.35</v>
      </c>
      <c r="CS6" s="42">
        <f t="shared" si="8"/>
        <v>42.9</v>
      </c>
      <c r="CT6" s="42">
        <f t="shared" si="8"/>
        <v>43.36</v>
      </c>
      <c r="CU6" s="42">
        <f t="shared" si="8"/>
        <v>42.56</v>
      </c>
      <c r="CV6" s="42">
        <f t="shared" si="8"/>
        <v>42.47</v>
      </c>
      <c r="CW6" s="38" t="str">
        <f>IF(CW7="","",IF(CW7="-","【-】","【"&amp;SUBSTITUTE(TEXT(CW7,"#,##0.00"),"-","△")&amp;"】"))</f>
        <v>【42.86】</v>
      </c>
      <c r="CX6" s="42">
        <f t="shared" ref="CX6:DG6" si="9">IF(CX7="",NA(),CX7)</f>
        <v>70.67</v>
      </c>
      <c r="CY6" s="42">
        <f t="shared" si="9"/>
        <v>73.510000000000005</v>
      </c>
      <c r="CZ6" s="42">
        <f t="shared" si="9"/>
        <v>75.14</v>
      </c>
      <c r="DA6" s="42">
        <f t="shared" si="9"/>
        <v>76.37</v>
      </c>
      <c r="DB6" s="42">
        <f t="shared" si="9"/>
        <v>77.709999999999994</v>
      </c>
      <c r="DC6" s="42">
        <f t="shared" si="9"/>
        <v>82.9</v>
      </c>
      <c r="DD6" s="42">
        <f t="shared" si="9"/>
        <v>83.5</v>
      </c>
      <c r="DE6" s="42">
        <f t="shared" si="9"/>
        <v>83.06</v>
      </c>
      <c r="DF6" s="42">
        <f t="shared" si="9"/>
        <v>83.32</v>
      </c>
      <c r="DG6" s="42">
        <f t="shared" si="9"/>
        <v>83.75</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7.0000000000000007E-2</v>
      </c>
      <c r="EK6" s="42">
        <f t="shared" si="12"/>
        <v>0.09</v>
      </c>
      <c r="EL6" s="42">
        <f t="shared" si="12"/>
        <v>0.09</v>
      </c>
      <c r="EM6" s="42">
        <f t="shared" si="12"/>
        <v>0.13</v>
      </c>
      <c r="EN6" s="42">
        <f t="shared" si="12"/>
        <v>0.36</v>
      </c>
      <c r="EO6" s="38" t="str">
        <f>IF(EO7="","",IF(EO7="-","【-】","【"&amp;SUBSTITUTE(TEXT(EO7,"#,##0.00"),"-","△")&amp;"】"))</f>
        <v>【0.28】</v>
      </c>
    </row>
    <row r="7" spans="1:145" s="27" customFormat="1" x14ac:dyDescent="0.15">
      <c r="A7" s="28"/>
      <c r="B7" s="34">
        <v>2019</v>
      </c>
      <c r="C7" s="34">
        <v>264652</v>
      </c>
      <c r="D7" s="34">
        <v>47</v>
      </c>
      <c r="E7" s="34">
        <v>17</v>
      </c>
      <c r="F7" s="34">
        <v>4</v>
      </c>
      <c r="G7" s="34">
        <v>0</v>
      </c>
      <c r="H7" s="34" t="s">
        <v>2</v>
      </c>
      <c r="I7" s="34" t="s">
        <v>99</v>
      </c>
      <c r="J7" s="34" t="s">
        <v>100</v>
      </c>
      <c r="K7" s="34" t="s">
        <v>16</v>
      </c>
      <c r="L7" s="34" t="s">
        <v>101</v>
      </c>
      <c r="M7" s="34" t="s">
        <v>102</v>
      </c>
      <c r="N7" s="39" t="s">
        <v>42</v>
      </c>
      <c r="O7" s="39" t="s">
        <v>103</v>
      </c>
      <c r="P7" s="39">
        <v>68.11</v>
      </c>
      <c r="Q7" s="39">
        <v>99.48</v>
      </c>
      <c r="R7" s="39">
        <v>2954</v>
      </c>
      <c r="S7" s="39">
        <v>21377</v>
      </c>
      <c r="T7" s="39">
        <v>108.38</v>
      </c>
      <c r="U7" s="39">
        <v>197.24</v>
      </c>
      <c r="V7" s="39">
        <v>14453</v>
      </c>
      <c r="W7" s="39">
        <v>5.82</v>
      </c>
      <c r="X7" s="39">
        <v>2483.33</v>
      </c>
      <c r="Y7" s="39">
        <v>52.03</v>
      </c>
      <c r="Z7" s="39">
        <v>50.04</v>
      </c>
      <c r="AA7" s="39">
        <v>72.349999999999994</v>
      </c>
      <c r="AB7" s="39">
        <v>74.12</v>
      </c>
      <c r="AC7" s="39">
        <v>72.52</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2790.42</v>
      </c>
      <c r="BG7" s="39">
        <v>782.2</v>
      </c>
      <c r="BH7" s="39">
        <v>3307.13</v>
      </c>
      <c r="BI7" s="39">
        <v>456.48</v>
      </c>
      <c r="BJ7" s="39">
        <v>255.33</v>
      </c>
      <c r="BK7" s="39">
        <v>1434.89</v>
      </c>
      <c r="BL7" s="39">
        <v>1298.9100000000001</v>
      </c>
      <c r="BM7" s="39">
        <v>1243.71</v>
      </c>
      <c r="BN7" s="39">
        <v>1194.1500000000001</v>
      </c>
      <c r="BO7" s="39">
        <v>1206.79</v>
      </c>
      <c r="BP7" s="39">
        <v>1218.7</v>
      </c>
      <c r="BQ7" s="39">
        <v>36.979999999999997</v>
      </c>
      <c r="BR7" s="39">
        <v>33.99</v>
      </c>
      <c r="BS7" s="39">
        <v>68.73</v>
      </c>
      <c r="BT7" s="39">
        <v>72.45</v>
      </c>
      <c r="BU7" s="39">
        <v>66.709999999999994</v>
      </c>
      <c r="BV7" s="39">
        <v>66.22</v>
      </c>
      <c r="BW7" s="39">
        <v>69.87</v>
      </c>
      <c r="BX7" s="39">
        <v>74.3</v>
      </c>
      <c r="BY7" s="39">
        <v>72.260000000000005</v>
      </c>
      <c r="BZ7" s="39">
        <v>71.84</v>
      </c>
      <c r="CA7" s="39">
        <v>74.17</v>
      </c>
      <c r="CB7" s="39">
        <v>391.04</v>
      </c>
      <c r="CC7" s="39">
        <v>426.02</v>
      </c>
      <c r="CD7" s="39">
        <v>233.74</v>
      </c>
      <c r="CE7" s="39">
        <v>229.13</v>
      </c>
      <c r="CF7" s="39">
        <v>250.04</v>
      </c>
      <c r="CG7" s="39">
        <v>246.72</v>
      </c>
      <c r="CH7" s="39">
        <v>234.96</v>
      </c>
      <c r="CI7" s="39">
        <v>221.81</v>
      </c>
      <c r="CJ7" s="39">
        <v>230.02</v>
      </c>
      <c r="CK7" s="39">
        <v>228.47</v>
      </c>
      <c r="CL7" s="39">
        <v>218.56</v>
      </c>
      <c r="CM7" s="39" t="s">
        <v>42</v>
      </c>
      <c r="CN7" s="39" t="s">
        <v>42</v>
      </c>
      <c r="CO7" s="39" t="s">
        <v>42</v>
      </c>
      <c r="CP7" s="39" t="s">
        <v>42</v>
      </c>
      <c r="CQ7" s="39" t="s">
        <v>42</v>
      </c>
      <c r="CR7" s="39">
        <v>41.35</v>
      </c>
      <c r="CS7" s="39">
        <v>42.9</v>
      </c>
      <c r="CT7" s="39">
        <v>43.36</v>
      </c>
      <c r="CU7" s="39">
        <v>42.56</v>
      </c>
      <c r="CV7" s="39">
        <v>42.47</v>
      </c>
      <c r="CW7" s="39">
        <v>42.86</v>
      </c>
      <c r="CX7" s="39">
        <v>70.67</v>
      </c>
      <c r="CY7" s="39">
        <v>73.510000000000005</v>
      </c>
      <c r="CZ7" s="39">
        <v>75.14</v>
      </c>
      <c r="DA7" s="39">
        <v>76.37</v>
      </c>
      <c r="DB7" s="39">
        <v>77.709999999999994</v>
      </c>
      <c r="DC7" s="39">
        <v>82.9</v>
      </c>
      <c r="DD7" s="39">
        <v>83.5</v>
      </c>
      <c r="DE7" s="39">
        <v>83.06</v>
      </c>
      <c r="DF7" s="39">
        <v>83.32</v>
      </c>
      <c r="DG7" s="39">
        <v>83.75</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7.0000000000000007E-2</v>
      </c>
      <c r="EK7" s="39">
        <v>0.09</v>
      </c>
      <c r="EL7" s="39">
        <v>0.09</v>
      </c>
      <c r="EM7" s="39">
        <v>0.13</v>
      </c>
      <c r="EN7" s="39">
        <v>0.36</v>
      </c>
      <c r="EO7" s="39">
        <v>0.28000000000000003</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35</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池田雅広</cp:lastModifiedBy>
  <dcterms:created xsi:type="dcterms:W3CDTF">2021-01-29T07:50:42Z</dcterms:created>
  <dcterms:modified xsi:type="dcterms:W3CDTF">2021-02-25T00:26:28Z</dcterms:modified>
</cp:coreProperties>
</file>