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2E0378C7-2F05-49D6-9FEF-AD41ECCCCA74}"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<sst xmlns="http://schemas.openxmlformats.org/spreadsheetml/2006/main" count="1131" uniqueCount="543">
  <si>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</si>
  <si>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</si>
  <si>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</si>
  <si>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</si>
  <si>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</si>
  <si>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</si>
  <si>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</si>
  <si>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</si>
  <si>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</si>
  <si>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</si>
  <si>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</si>
  <si>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</si>
  <si>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</si>
  <si>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</si>
  <si>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</si>
  <si>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</si>
  <si>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</si>
  <si>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</si>
  <si>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</si>
  <si>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</si>
  <si>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</si>
  <si>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</si>
  <si>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</si>
  <si>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</si>
  <si>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</si>
  <si>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介護保険特別会計（事業勘定）</t>
  </si>
  <si>
    <t>（百万円）</t>
  </si>
  <si>
    <t>元利償還金等(A)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</si>
  <si>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</si>
  <si>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</si>
  <si>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</si>
  <si>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</si>
  <si>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</si>
  <si>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</si>
  <si>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</si>
  <si>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</si>
  <si>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</si>
  <si>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</si>
  <si>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</si>
  <si>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</si>
  <si>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</si>
  <si>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</si>
  <si>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</si>
  <si>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</si>
  <si>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</si>
  <si>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</si>
  <si>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</si>
  <si>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</si>
  <si>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</si>
  <si>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</si>
  <si>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</si>
  <si>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</si>
  <si>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</si>
  <si>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</si>
  <si>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</si>
  <si>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</si>
  <si>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</si>
  <si>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</si>
  <si>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</si>
  <si>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</si>
  <si>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</si>
  <si>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</si>
  <si>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項番</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</si>
  <si>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</si>
  <si>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</si>
  <si>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</si>
  <si>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</si>
  <si>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</si>
  <si>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</si>
  <si>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</si>
  <si>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</si>
  <si>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</si>
  <si>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</si>
  <si>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</si>
  <si>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</si>
  <si>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</si>
  <si>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</si>
  <si>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</si>
  <si>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</si>
  <si>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</si>
  <si>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</si>
  <si>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</si>
  <si>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</si>
  <si>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</si>
  <si>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</si>
  <si>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</si>
  <si>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</si>
  <si>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</si>
  <si>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</si>
  <si>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</si>
  <si>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</si>
  <si>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</si>
  <si>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</si>
  <si>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</si>
  <si>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</si>
  <si>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</si>
  <si>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</si>
  <si>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</si>
  <si>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</si>
  <si>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</si>
  <si>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</si>
  <si>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</si>
  <si>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</si>
  <si>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</si>
  <si>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</si>
  <si>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</si>
  <si>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</si>
  <si>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</si>
  <si>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</si>
  <si>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</si>
  <si>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</si>
  <si>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</si>
  <si>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</si>
  <si>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</si>
  <si>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</si>
  <si>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</si>
  <si>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</si>
  <si>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</si>
  <si>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</si>
  <si>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</si>
  <si>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</si>
  <si>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</si>
  <si>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</si>
  <si>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</si>
  <si>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</si>
  <si>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京都府自治会館管理組合</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</si>
  <si>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</si>
  <si>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</si>
  <si>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</si>
  <si>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</si>
  <si>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</si>
  <si>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</si>
  <si>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</si>
  <si>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</si>
  <si>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</si>
  <si>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</si>
  <si>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</si>
  <si>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</si>
  <si>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</si>
  <si>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</si>
  <si>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</si>
  <si>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</si>
  <si>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</si>
  <si>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</si>
  <si>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Ⅴ－２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</si>
  <si>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</si>
  <si>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</si>
  <si>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</si>
  <si>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</si>
  <si>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</si>
  <si>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</si>
  <si>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</si>
  <si>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</si>
  <si>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</si>
  <si>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</si>
  <si>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</si>
  <si>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</si>
  <si>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</si>
  <si>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</si>
  <si>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</si>
  <si>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</si>
  <si>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</si>
  <si>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与謝野町</t>
  </si>
  <si>
    <t>財政力指数</t>
    <rPh sb="0" eb="3">
      <t>ザイセイリョク</t>
    </rPh>
    <rPh sb="3" eb="5">
      <t>シスウ</t>
    </rPh>
    <phoneticPr fontId="33"/>
  </si>
  <si>
    <t>地方交付税種地</t>
    <rPh sb="0" eb="2">
      <t>チホウ</t>
    </rPh>
    <rPh sb="2" eb="5">
      <t>コウフゼイ</t>
    </rPh>
    <rPh sb="5" eb="6">
      <t>シュ</t>
    </rPh>
    <rPh sb="6" eb="7">
      <t>チ</t>
    </rPh>
    <phoneticPr fontId="33"/>
  </si>
  <si>
    <t>▲ 0.26</t>
  </si>
  <si>
    <t>2-2</t>
  </si>
  <si>
    <t>地方公社・第三セクター等一覧</t>
    <rPh sb="0" eb="2">
      <t>チホウ</t>
    </rPh>
    <rPh sb="2" eb="4">
      <t>コウシャ</t>
    </rPh>
    <rPh sb="5" eb="6">
      <t>ダイ</t>
    </rPh>
    <rPh sb="6" eb="7">
      <t>３</t>
    </rPh>
    <rPh sb="11" eb="12">
      <t>トウ</t>
    </rPh>
    <rPh sb="12" eb="14">
      <t>イチラン</t>
    </rPh>
    <phoneticPr fontId="33"/>
  </si>
  <si>
    <t>-2.2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</si>
  <si>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</si>
  <si>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</si>
  <si>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</si>
  <si>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</si>
  <si>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</si>
  <si>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</si>
  <si>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</si>
  <si>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</si>
  <si>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</si>
  <si>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</si>
  <si>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</si>
  <si>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</si>
  <si>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</si>
  <si>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</si>
  <si>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</si>
  <si>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</si>
  <si>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</si>
  <si>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</si>
  <si>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</si>
  <si>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</si>
  <si>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</si>
  <si>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</si>
  <si>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</si>
  <si>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</si>
  <si>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</si>
  <si>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</si>
  <si>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繰入金</t>
  </si>
  <si>
    <t>-8.0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</si>
  <si>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</si>
  <si>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</si>
  <si>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</si>
  <si>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</si>
  <si>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</si>
  <si>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</si>
  <si>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</si>
  <si>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</si>
  <si>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</si>
  <si>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</si>
  <si>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</si>
  <si>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</si>
  <si>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</si>
  <si>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</si>
  <si>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</si>
  <si>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</si>
  <si>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</si>
  <si>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</si>
  <si>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</si>
  <si>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</si>
  <si>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</si>
  <si>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</si>
  <si>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</si>
  <si>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</si>
  <si>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</si>
  <si>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</si>
  <si>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</si>
  <si>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</si>
  <si>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</si>
  <si>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</si>
  <si>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</si>
  <si>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</si>
  <si>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</si>
  <si>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</si>
  <si>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</si>
  <si>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</si>
  <si>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</si>
  <si>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</si>
  <si>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</si>
  <si>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</si>
  <si>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</si>
  <si>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</si>
  <si>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</si>
  <si>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</si>
  <si>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</si>
  <si>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</si>
  <si>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</si>
  <si>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</si>
  <si>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</si>
  <si>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</si>
  <si>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京都府市町村議会議員公務災害補償等組合</t>
  </si>
  <si>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</si>
  <si>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</si>
  <si>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</si>
  <si>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</si>
  <si>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</si>
  <si>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</si>
  <si>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</si>
  <si>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</si>
  <si>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</si>
  <si>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</si>
  <si>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</si>
  <si>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</si>
  <si>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</si>
  <si>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</si>
  <si>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</si>
  <si>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</si>
  <si>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</si>
  <si>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</si>
  <si>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</si>
  <si>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</si>
  <si>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</si>
  <si>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</si>
  <si>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</si>
  <si>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</si>
  <si>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</si>
  <si>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</si>
  <si>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</si>
  <si>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</si>
  <si>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</si>
  <si>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</si>
  <si>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</si>
  <si>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</si>
  <si>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</si>
  <si>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</si>
  <si>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</si>
  <si>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</si>
  <si>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</si>
  <si>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</si>
  <si>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</si>
  <si>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</si>
  <si>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</si>
  <si>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</si>
  <si>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</si>
  <si>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</si>
  <si>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</si>
  <si>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</si>
  <si>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</si>
  <si>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</si>
  <si>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</si>
  <si>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</si>
  <si>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</si>
  <si>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京都府与謝野町</t>
  </si>
  <si>
    <t>　　　法人税割</t>
  </si>
  <si>
    <t>地方交付税</t>
  </si>
  <si>
    <t>国庫支出金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</si>
  <si>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</si>
  <si>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</si>
  <si>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</si>
  <si>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</si>
  <si>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</si>
  <si>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</si>
  <si>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</si>
  <si>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</si>
  <si>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</si>
  <si>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農業集落排水特別会計</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</si>
  <si>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</si>
  <si>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</si>
  <si>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</si>
  <si>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</si>
  <si>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</si>
  <si>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</si>
  <si>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</si>
  <si>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</si>
  <si>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</si>
  <si>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</si>
  <si>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</si>
  <si>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</si>
  <si>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</si>
  <si>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</si>
  <si>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</si>
  <si>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</si>
  <si>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</si>
  <si>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</si>
  <si>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</si>
  <si>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</si>
  <si>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</si>
  <si>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</si>
  <si>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</si>
  <si>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</si>
  <si>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</si>
  <si>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</si>
  <si>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</si>
  <si>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</si>
  <si>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</si>
  <si>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</si>
  <si>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</si>
  <si>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</si>
  <si>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</si>
  <si>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</si>
  <si>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</si>
  <si>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</si>
  <si>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</si>
  <si>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</si>
  <si>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</si>
  <si>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</si>
  <si>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</si>
  <si>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</si>
  <si>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</si>
  <si>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</si>
  <si>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</si>
  <si>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</si>
  <si>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京都府後期高齢者医療広域連合（一般会計）</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</si>
  <si>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</si>
  <si>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</si>
  <si>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</si>
  <si>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</si>
  <si>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</si>
  <si>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</si>
  <si>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</si>
  <si>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</si>
  <si>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</si>
  <si>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</si>
  <si>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</si>
  <si>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</si>
  <si>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</si>
  <si>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</si>
  <si>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</si>
  <si>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</si>
  <si>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</si>
  <si>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下水道特別会計</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</si>
  <si>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</si>
  <si>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</si>
  <si>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</si>
  <si>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</si>
  <si>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</si>
  <si>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</si>
  <si>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</si>
  <si>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</si>
  <si>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</si>
  <si>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</si>
  <si>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</si>
  <si>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</si>
  <si>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</si>
  <si>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</si>
  <si>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</si>
  <si>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</si>
  <si>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</si>
  <si>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</si>
  <si>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</si>
  <si>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</si>
  <si>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</si>
  <si>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</si>
  <si>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</si>
  <si>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</si>
  <si>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</si>
  <si>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</si>
  <si>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</si>
  <si>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</si>
  <si>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</si>
  <si>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</si>
  <si>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</si>
  <si>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</si>
  <si>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</si>
  <si>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</si>
  <si>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</si>
  <si>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</si>
  <si>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</si>
  <si>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</si>
  <si>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</si>
  <si>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</si>
  <si>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</si>
  <si>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</si>
  <si>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</si>
  <si>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</si>
  <si>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</si>
  <si>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</si>
  <si>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</si>
  <si>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</si>
  <si>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</si>
  <si>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</si>
  <si>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</si>
  <si>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</si>
  <si>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</si>
  <si>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</si>
  <si>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</si>
  <si>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</si>
  <si>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</si>
  <si>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</si>
  <si>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</si>
  <si>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</si>
  <si>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</si>
  <si>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</si>
  <si>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</si>
  <si>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</si>
  <si>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</si>
  <si>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</si>
  <si>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</si>
  <si>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</si>
  <si>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</si>
  <si>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</si>
  <si>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</si>
  <si>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</si>
  <si>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</si>
  <si>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</si>
  <si>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</si>
  <si>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</si>
  <si>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宅地造成事業特別会計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</si>
  <si>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</si>
  <si>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</si>
  <si>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</si>
  <si>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</si>
  <si>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</si>
  <si>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</si>
  <si>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</si>
  <si>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</si>
  <si>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介護保険特別会計（サービス勘定）</t>
  </si>
  <si>
    <t>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</si>
  <si>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</si>
  <si>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</si>
  <si>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</si>
  <si>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</si>
  <si>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</si>
  <si>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</si>
  <si>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</si>
  <si>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</si>
  <si>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</si>
  <si>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</si>
  <si>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</si>
  <si>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</si>
  <si>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</si>
  <si>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</si>
  <si>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</si>
  <si>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</si>
  <si>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</si>
  <si>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</si>
  <si>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</si>
  <si>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</si>
  <si>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</si>
  <si>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</si>
  <si>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</si>
  <si>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</si>
  <si>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</si>
  <si>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</si>
  <si>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</si>
  <si>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</si>
  <si>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</si>
  <si>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</si>
  <si>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</si>
  <si>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</si>
  <si>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</si>
  <si>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</si>
  <si>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</si>
  <si>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</si>
  <si>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</si>
  <si>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</si>
  <si>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</si>
  <si>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</si>
  <si>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</si>
  <si>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</si>
  <si>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</si>
  <si>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</si>
  <si>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</si>
  <si>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</si>
  <si>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</si>
  <si>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</si>
  <si>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</si>
  <si>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</si>
  <si>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</si>
  <si>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</si>
  <si>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</si>
  <si>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</si>
  <si>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</si>
  <si>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</si>
  <si>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</si>
  <si>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</si>
  <si>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</si>
  <si>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</si>
  <si>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</si>
  <si>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</si>
  <si>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</si>
  <si>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</si>
  <si>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</si>
  <si>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与謝野町宮津市中学校組合</t>
  </si>
  <si>
    <t>宮津与謝消防組合</t>
  </si>
  <si>
    <t>京都府後期高齢者医療広域連合（特別会計）</t>
  </si>
  <si>
    <t>京都府住宅新築資金等貸付事業管理組合（特別会計）</t>
  </si>
  <si>
    <t>京都地方税機構</t>
  </si>
  <si>
    <t>宮津与謝環境組合</t>
  </si>
  <si>
    <t>加悦総合振興</t>
  </si>
  <si>
    <t>加悦ファーマーズライス</t>
  </si>
  <si>
    <t>有線テレビ放送等施設基金
(R05年度末現在)</t>
  </si>
  <si>
    <t>地域振興基金
(R05年度末現在)</t>
  </si>
  <si>
    <t>ふるさと人づくり基金
(R05年度末現在)</t>
  </si>
  <si>
    <t>公共施設等総合管理基金
(R05年度末現在)</t>
  </si>
  <si>
    <t>ひと・しごと・まち創生基金
(R05年度末現在)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</si>
</sst>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charset val="128"/>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extLst>
            <c:ext xmlns:c16="http://schemas.microsoft.com/office/drawing/2014/chart" uri="{C3380CC4-5D6E-409C-BE32-E72D297353CC}">
              <c16:uniqueId val="{00000000-B57B-4E62-9222-4BCF6F6B50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69862</c:v>
                </c:pt>
                <c:pt idx="1">
                  <c:v>39483</c:v>
                </c:pt>
                <c:pt idx="2">
                  <c:v>66269</c:v>
                </c:pt>
                <c:pt idx="3">
                  <c:v>32651</c:v>
                </c:pt>
                <c:pt idx="4">
                  <c:v>39676</c:v>
                </c:pt>
              </c:numCache>
            </c:numRef>
          </c:val>
          <c:smooth val="0"/>
          <c:extLst>
            <c:ext xmlns:c16="http://schemas.microsoft.com/office/drawing/2014/chart" uri="{C3380CC4-5D6E-409C-BE32-E72D297353CC}">
              <c16:uniqueId val="{00000001-B57B-4E62-9222-4BCF6F6B50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85323640716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0.46</c:v>
                </c:pt>
                <c:pt idx="1">
                  <c:v>0.16</c:v>
                </c:pt>
                <c:pt idx="2">
                  <c:v>0.2</c:v>
                </c:pt>
                <c:pt idx="3">
                  <c:v>0.68</c:v>
                </c:pt>
                <c:pt idx="4">
                  <c:v>0.32</c:v>
                </c:pt>
              </c:numCache>
            </c:numRef>
          </c:val>
          <c:extLst>
            <c:ext xmlns:c16="http://schemas.microsoft.com/office/drawing/2014/chart" uri="{C3380CC4-5D6E-409C-BE32-E72D297353CC}">
              <c16:uniqueId val="{00000000-1C6F-454B-BE5A-0CF51BFCD2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23.28</c:v>
                </c:pt>
                <c:pt idx="1">
                  <c:v>20.89</c:v>
                </c:pt>
                <c:pt idx="2">
                  <c:v>20.04</c:v>
                </c:pt>
                <c:pt idx="3">
                  <c:v>20.77</c:v>
                </c:pt>
                <c:pt idx="4">
                  <c:v>19.53</c:v>
                </c:pt>
              </c:numCache>
            </c:numRef>
          </c:val>
          <c:extLst>
            <c:ext xmlns:c16="http://schemas.microsoft.com/office/drawing/2014/chart" uri="{C3380CC4-5D6E-409C-BE32-E72D297353CC}">
              <c16:uniqueId val="{00000001-1C6F-454B-BE5A-0CF51BFCD25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3.89</c:v>
                </c:pt>
                <c:pt idx="2">
                  <c:v>0.12</c:v>
                </c:pt>
                <c:pt idx="3">
                  <c:v>0.48</c:v>
                </c:pt>
                <c:pt idx="4">
                  <c:v>-0.26</c:v>
                </c:pt>
              </c:numCache>
            </c:numRef>
          </c:val>
          <c:smooth val="0"/>
          <c:extLst>
            <c:ext xmlns:c16="http://schemas.microsoft.com/office/drawing/2014/chart" uri="{C3380CC4-5D6E-409C-BE32-E72D297353CC}">
              <c16:uniqueId val="{00000002-1C6F-454B-BE5A-0CF51BFCD2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B52-4CDF-AF81-E3F8035AA3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52-4CDF-AF81-E3F8035AA382}"/>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CB52-4CDF-AF81-E3F8035AA382}"/>
            </c:ext>
          </c:extLst>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0.06</c:v>
                </c:pt>
              </c:numCache>
            </c:numRef>
          </c:val>
          <c:extLst>
            <c:ext xmlns:c16="http://schemas.microsoft.com/office/drawing/2014/chart" uri="{C3380CC4-5D6E-409C-BE32-E72D297353CC}">
              <c16:uniqueId val="{00000003-CB52-4CDF-AF81-E3F8035AA3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4-CB52-4CDF-AF81-E3F8035AA38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0.48</c:v>
                </c:pt>
                <c:pt idx="4">
                  <c:v>#N/A</c:v>
                </c:pt>
                <c:pt idx="5">
                  <c:v>0.41</c:v>
                </c:pt>
                <c:pt idx="6">
                  <c:v>#N/A</c:v>
                </c:pt>
                <c:pt idx="7">
                  <c:v>0.14000000000000001</c:v>
                </c:pt>
                <c:pt idx="8">
                  <c:v>#N/A</c:v>
                </c:pt>
                <c:pt idx="9">
                  <c:v>0.11</c:v>
                </c:pt>
              </c:numCache>
            </c:numRef>
          </c:val>
          <c:extLst>
            <c:ext xmlns:c16="http://schemas.microsoft.com/office/drawing/2014/chart" uri="{C3380CC4-5D6E-409C-BE32-E72D297353CC}">
              <c16:uniqueId val="{00000005-CB52-4CDF-AF81-E3F8035AA38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0.15</c:v>
                </c:pt>
                <c:pt idx="4">
                  <c:v>#N/A</c:v>
                </c:pt>
                <c:pt idx="5">
                  <c:v>0.19</c:v>
                </c:pt>
                <c:pt idx="6">
                  <c:v>#N/A</c:v>
                </c:pt>
                <c:pt idx="7">
                  <c:v>0.67</c:v>
                </c:pt>
                <c:pt idx="8">
                  <c:v>#N/A</c:v>
                </c:pt>
                <c:pt idx="9">
                  <c:v>0.32</c:v>
                </c:pt>
              </c:numCache>
            </c:numRef>
          </c:val>
          <c:extLst>
            <c:ext xmlns:c16="http://schemas.microsoft.com/office/drawing/2014/chart" uri="{C3380CC4-5D6E-409C-BE32-E72D297353CC}">
              <c16:uniqueId val="{00000006-CB52-4CDF-AF81-E3F8035AA382}"/>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c:v>
                </c:pt>
                <c:pt idx="4">
                  <c:v>#N/A</c:v>
                </c:pt>
                <c:pt idx="5">
                  <c:v>0.11</c:v>
                </c:pt>
                <c:pt idx="6">
                  <c:v>#N/A</c:v>
                </c:pt>
                <c:pt idx="7">
                  <c:v>0.1</c:v>
                </c:pt>
                <c:pt idx="8">
                  <c:v>#N/A</c:v>
                </c:pt>
                <c:pt idx="9">
                  <c:v>0.46</c:v>
                </c:pt>
              </c:numCache>
            </c:numRef>
          </c:val>
          <c:extLst>
            <c:ext xmlns:c16="http://schemas.microsoft.com/office/drawing/2014/chart" uri="{C3380CC4-5D6E-409C-BE32-E72D297353CC}">
              <c16:uniqueId val="{00000007-CB52-4CDF-AF81-E3F8035AA382}"/>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0.69</c:v>
                </c:pt>
              </c:numCache>
            </c:numRef>
          </c:val>
          <c:extLst>
            <c:ext xmlns:c16="http://schemas.microsoft.com/office/drawing/2014/chart" uri="{C3380CC4-5D6E-409C-BE32-E72D297353CC}">
              <c16:uniqueId val="{00000008-CB52-4CDF-AF81-E3F8035AA3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12.65</c:v>
                </c:pt>
                <c:pt idx="2">
                  <c:v>#N/A</c:v>
                </c:pt>
                <c:pt idx="3">
                  <c:v>11.64</c:v>
                </c:pt>
                <c:pt idx="4">
                  <c:v>#N/A</c:v>
                </c:pt>
                <c:pt idx="5">
                  <c:v>9.6300000000000008</c:v>
                </c:pt>
                <c:pt idx="6">
                  <c:v>#N/A</c:v>
                </c:pt>
                <c:pt idx="7">
                  <c:v>8.99</c:v>
                </c:pt>
                <c:pt idx="8">
                  <c:v>#N/A</c:v>
                </c:pt>
                <c:pt idx="9">
                  <c:v>8.2899999999999991</c:v>
                </c:pt>
              </c:numCache>
            </c:numRef>
          </c:val>
          <c:extLst>
            <c:ext xmlns:c16="http://schemas.microsoft.com/office/drawing/2014/chart" uri="{C3380CC4-5D6E-409C-BE32-E72D297353CC}">
              <c16:uniqueId val="{00000009-CB52-4CDF-AF81-E3F8035AA38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1681</c:v>
                </c:pt>
                <c:pt idx="5">
                  <c:v>1664</c:v>
                </c:pt>
                <c:pt idx="8">
                  <c:v>1672</c:v>
                </c:pt>
                <c:pt idx="11">
                  <c:v>1627</c:v>
                </c:pt>
                <c:pt idx="14">
                  <c:v>1559</c:v>
                </c:pt>
              </c:numCache>
            </c:numRef>
          </c:val>
          <c:extLst>
            <c:ext xmlns:c16="http://schemas.microsoft.com/office/drawing/2014/chart" uri="{C3380CC4-5D6E-409C-BE32-E72D297353CC}">
              <c16:uniqueId val="{00000000-5129-4748-93C1-9854D05FA7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29-4748-93C1-9854D05FA7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29-4748-93C1-9854D05FA7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23</c:v>
                </c:pt>
                <c:pt idx="6">
                  <c:v>27</c:v>
                </c:pt>
                <c:pt idx="9">
                  <c:v>27</c:v>
                </c:pt>
                <c:pt idx="12">
                  <c:v>39</c:v>
                </c:pt>
              </c:numCache>
            </c:numRef>
          </c:val>
          <c:extLst>
            <c:ext xmlns:c16="http://schemas.microsoft.com/office/drawing/2014/chart" uri="{C3380CC4-5D6E-409C-BE32-E72D297353CC}">
              <c16:uniqueId val="{00000003-5129-4748-93C1-9854D05FA7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1052</c:v>
                </c:pt>
                <c:pt idx="3">
                  <c:v>1042</c:v>
                </c:pt>
                <c:pt idx="6">
                  <c:v>1063</c:v>
                </c:pt>
                <c:pt idx="9">
                  <c:v>1035</c:v>
                </c:pt>
                <c:pt idx="12">
                  <c:v>1017</c:v>
                </c:pt>
              </c:numCache>
            </c:numRef>
          </c:val>
          <c:extLst>
            <c:ext xmlns:c16="http://schemas.microsoft.com/office/drawing/2014/chart" uri="{C3380CC4-5D6E-409C-BE32-E72D297353CC}">
              <c16:uniqueId val="{00000004-5129-4748-93C1-9854D05FA7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9-4748-93C1-9854D05FA7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29-4748-93C1-9854D05FA7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1631</c:v>
                </c:pt>
                <c:pt idx="3">
                  <c:v>1626</c:v>
                </c:pt>
                <c:pt idx="6">
                  <c:v>1684</c:v>
                </c:pt>
                <c:pt idx="9">
                  <c:v>1657</c:v>
                </c:pt>
                <c:pt idx="12">
                  <c:v>1623</c:v>
                </c:pt>
              </c:numCache>
            </c:numRef>
          </c:val>
          <c:extLst>
            <c:ext xmlns:c16="http://schemas.microsoft.com/office/drawing/2014/chart" uri="{C3380CC4-5D6E-409C-BE32-E72D297353CC}">
              <c16:uniqueId val="{00000007-5129-4748-93C1-9854D05FA74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1025</c:v>
                </c:pt>
                <c:pt idx="2">
                  <c:v>#N/A</c:v>
                </c:pt>
                <c:pt idx="3">
                  <c:v>#N/A</c:v>
                </c:pt>
                <c:pt idx="4">
                  <c:v>1027</c:v>
                </c:pt>
                <c:pt idx="5">
                  <c:v>#N/A</c:v>
                </c:pt>
                <c:pt idx="6">
                  <c:v>#N/A</c:v>
                </c:pt>
                <c:pt idx="7">
                  <c:v>1102</c:v>
                </c:pt>
                <c:pt idx="8">
                  <c:v>#N/A</c:v>
                </c:pt>
                <c:pt idx="9">
                  <c:v>#N/A</c:v>
                </c:pt>
                <c:pt idx="10">
                  <c:v>1092</c:v>
                </c:pt>
                <c:pt idx="11">
                  <c:v>#N/A</c:v>
                </c:pt>
                <c:pt idx="12">
                  <c:v>#N/A</c:v>
                </c:pt>
                <c:pt idx="13">
                  <c:v>1120</c:v>
                </c:pt>
                <c:pt idx="14">
                  <c:v>#N/A</c:v>
                </c:pt>
              </c:numCache>
            </c:numRef>
          </c:val>
          <c:smooth val="0"/>
          <c:extLst>
            <c:ext xmlns:c16="http://schemas.microsoft.com/office/drawing/2014/chart" uri="{C3380CC4-5D6E-409C-BE32-E72D297353CC}">
              <c16:uniqueId val="{00000008-5129-4748-93C1-9854D05FA7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17461</c:v>
                </c:pt>
                <c:pt idx="5">
                  <c:v>16882</c:v>
                </c:pt>
                <c:pt idx="8">
                  <c:v>16236</c:v>
                </c:pt>
                <c:pt idx="11">
                  <c:v>15215</c:v>
                </c:pt>
                <c:pt idx="14">
                  <c:v>14210</c:v>
                </c:pt>
              </c:numCache>
            </c:numRef>
          </c:val>
          <c:extLst>
            <c:ext xmlns:c16="http://schemas.microsoft.com/office/drawing/2014/chart" uri="{C3380CC4-5D6E-409C-BE32-E72D297353CC}">
              <c16:uniqueId val="{00000000-3555-4B96-A97B-65B6A9B13C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277</c:v>
                </c:pt>
                <c:pt idx="5">
                  <c:v>244</c:v>
                </c:pt>
                <c:pt idx="8">
                  <c:v>204</c:v>
                </c:pt>
                <c:pt idx="11">
                  <c:v>157</c:v>
                </c:pt>
                <c:pt idx="14">
                  <c:v>97</c:v>
                </c:pt>
              </c:numCache>
            </c:numRef>
          </c:val>
          <c:extLst>
            <c:ext xmlns:c16="http://schemas.microsoft.com/office/drawing/2014/chart" uri="{C3380CC4-5D6E-409C-BE32-E72D297353CC}">
              <c16:uniqueId val="{00000001-3555-4B96-A97B-65B6A9B13C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3463</c:v>
                </c:pt>
                <c:pt idx="5">
                  <c:v>2839</c:v>
                </c:pt>
                <c:pt idx="8">
                  <c:v>2982</c:v>
                </c:pt>
                <c:pt idx="11">
                  <c:v>3034</c:v>
                </c:pt>
                <c:pt idx="14">
                  <c:v>2953</c:v>
                </c:pt>
              </c:numCache>
            </c:numRef>
          </c:val>
          <c:extLst>
            <c:ext xmlns:c16="http://schemas.microsoft.com/office/drawing/2014/chart" uri="{C3380CC4-5D6E-409C-BE32-E72D297353CC}">
              <c16:uniqueId val="{00000002-3555-4B96-A97B-65B6A9B13C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55-4B96-A97B-65B6A9B13C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55-4B96-A97B-65B6A9B13C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5-4B96-A97B-65B6A9B13C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1475</c:v>
                </c:pt>
                <c:pt idx="3">
                  <c:v>1498</c:v>
                </c:pt>
                <c:pt idx="6">
                  <c:v>1441</c:v>
                </c:pt>
                <c:pt idx="9">
                  <c:v>1524</c:v>
                </c:pt>
                <c:pt idx="12">
                  <c:v>1567</c:v>
                </c:pt>
              </c:numCache>
            </c:numRef>
          </c:val>
          <c:extLst>
            <c:ext xmlns:c16="http://schemas.microsoft.com/office/drawing/2014/chart" uri="{C3380CC4-5D6E-409C-BE32-E72D297353CC}">
              <c16:uniqueId val="{00000006-3555-4B96-A97B-65B6A9B13C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255</c:v>
                </c:pt>
                <c:pt idx="3">
                  <c:v>233</c:v>
                </c:pt>
                <c:pt idx="6">
                  <c:v>209</c:v>
                </c:pt>
                <c:pt idx="9">
                  <c:v>245</c:v>
                </c:pt>
                <c:pt idx="12">
                  <c:v>256</c:v>
                </c:pt>
              </c:numCache>
            </c:numRef>
          </c:val>
          <c:extLst>
            <c:ext xmlns:c16="http://schemas.microsoft.com/office/drawing/2014/chart" uri="{C3380CC4-5D6E-409C-BE32-E72D297353CC}">
              <c16:uniqueId val="{00000007-3555-4B96-A97B-65B6A9B13C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11283</c:v>
                </c:pt>
                <c:pt idx="3">
                  <c:v>10629</c:v>
                </c:pt>
                <c:pt idx="6">
                  <c:v>10040</c:v>
                </c:pt>
                <c:pt idx="9">
                  <c:v>9300</c:v>
                </c:pt>
                <c:pt idx="12">
                  <c:v>8870</c:v>
                </c:pt>
              </c:numCache>
            </c:numRef>
          </c:val>
          <c:extLst>
            <c:ext xmlns:c16="http://schemas.microsoft.com/office/drawing/2014/chart" uri="{C3380CC4-5D6E-409C-BE32-E72D297353CC}">
              <c16:uniqueId val="{00000008-3555-4B96-A97B-65B6A9B13C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55-4B96-A97B-65B6A9B13C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15442</c:v>
                </c:pt>
                <c:pt idx="3">
                  <c:v>14544</c:v>
                </c:pt>
                <c:pt idx="6">
                  <c:v>14223</c:v>
                </c:pt>
                <c:pt idx="9">
                  <c:v>13149</c:v>
                </c:pt>
                <c:pt idx="12">
                  <c:v>12109</c:v>
                </c:pt>
              </c:numCache>
            </c:numRef>
          </c:val>
          <c:extLst>
            <c:ext xmlns:c16="http://schemas.microsoft.com/office/drawing/2014/chart" uri="{C3380CC4-5D6E-409C-BE32-E72D297353CC}">
              <c16:uniqueId val="{0000000A-3555-4B96-A97B-65B6A9B13C6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7254</c:v>
                </c:pt>
                <c:pt idx="2">
                  <c:v>#N/A</c:v>
                </c:pt>
                <c:pt idx="3">
                  <c:v>#N/A</c:v>
                </c:pt>
                <c:pt idx="4">
                  <c:v>6939</c:v>
                </c:pt>
                <c:pt idx="5">
                  <c:v>#N/A</c:v>
                </c:pt>
                <c:pt idx="6">
                  <c:v>#N/A</c:v>
                </c:pt>
                <c:pt idx="7">
                  <c:v>6491</c:v>
                </c:pt>
                <c:pt idx="8">
                  <c:v>#N/A</c:v>
                </c:pt>
                <c:pt idx="9">
                  <c:v>#N/A</c:v>
                </c:pt>
                <c:pt idx="10">
                  <c:v>5812</c:v>
                </c:pt>
                <c:pt idx="11">
                  <c:v>#N/A</c:v>
                </c:pt>
                <c:pt idx="12">
                  <c:v>#N/A</c:v>
                </c:pt>
                <c:pt idx="13">
                  <c:v>5542</c:v>
                </c:pt>
                <c:pt idx="14">
                  <c:v>#N/A</c:v>
                </c:pt>
              </c:numCache>
            </c:numRef>
          </c:val>
          <c:smooth val="0"/>
          <c:extLst>
            <c:ext xmlns:c16="http://schemas.microsoft.com/office/drawing/2014/chart" uri="{C3380CC4-5D6E-409C-BE32-E72D297353CC}">
              <c16:uniqueId val="{0000000B-3555-4B96-A97B-65B6A9B13C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1610</c:v>
                </c:pt>
                <c:pt idx="1">
                  <c:v>1618</c:v>
                </c:pt>
                <c:pt idx="2">
                  <c:v>1515</c:v>
                </c:pt>
              </c:numCache>
            </c:numRef>
          </c:val>
          <c:extLst>
            <c:ext xmlns:c16="http://schemas.microsoft.com/office/drawing/2014/chart" uri="{C3380CC4-5D6E-409C-BE32-E72D297353CC}">
              <c16:uniqueId val="{00000000-A029-4F2D-A58A-42C3ED6C11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c:v>
                </c:pt>
                <c:pt idx="1">
                  <c:v>90</c:v>
                </c:pt>
                <c:pt idx="2">
                  <c:v>87</c:v>
                </c:pt>
              </c:numCache>
            </c:numRef>
          </c:val>
          <c:extLst>
            <c:ext xmlns:c16="http://schemas.microsoft.com/office/drawing/2014/chart" uri="{C3380CC4-5D6E-409C-BE32-E72D297353CC}">
              <c16:uniqueId val="{00000001-A029-4F2D-A58A-42C3ED6C11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2581</c:v>
                </c:pt>
                <c:pt idx="1">
                  <c:v>2594</c:v>
                </c:pt>
                <c:pt idx="2">
                  <c:v>2590</c:v>
                </c:pt>
              </c:numCache>
            </c:numRef>
          </c:val>
          <c:extLst>
            <c:ext xmlns:c16="http://schemas.microsoft.com/office/drawing/2014/chart" uri="{C3380CC4-5D6E-409C-BE32-E72D297353CC}">
              <c16:uniqueId val="{00000002-A029-4F2D-A58A-42C3ED6C116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0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09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３カ年平均は昨年度と比較して増減なしであるが、類似団体との比較では大きく平均を下回っている。</a:t>
          </a:r>
        </a:p>
        <a:p>
          <a:r>
            <a:rPr kumimoji="1" lang="ja-JP" altLang="en-US" sz="1300">
              <a:latin typeface="ＭＳ Ｐゴシック"/>
              <a:ea typeface="ＭＳ Ｐゴシック"/>
            </a:rPr>
            <a:t>　単年度では基準財政需要額、基準財政収入額とも増加し、数値自体は０．００８ポイント増加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209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98425</xdr:rowOff>
    </xdr:from>
    <xdr:ext cx="762000" cy="25209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7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81915</xdr:rowOff>
    </xdr:from>
    <xdr:to>
      <xdr:col>23</xdr:col>
      <xdr:colOff>184150</xdr:colOff>
      <xdr:row>43</xdr:row>
      <xdr:rowOff>12065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100965</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16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55245</xdr:rowOff>
    </xdr:from>
    <xdr:to>
      <xdr:col>19</xdr:col>
      <xdr:colOff>184150</xdr:colOff>
      <xdr:row>42</xdr:row>
      <xdr:rowOff>156845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167005</xdr:rowOff>
    </xdr:from>
    <xdr:ext cx="736600" cy="25209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50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87630</xdr:rowOff>
    </xdr:from>
    <xdr:to>
      <xdr:col>15</xdr:col>
      <xdr:colOff>82550</xdr:colOff>
      <xdr:row>45</xdr:row>
      <xdr:rowOff>100965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2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27940</xdr:rowOff>
    </xdr:from>
    <xdr:to>
      <xdr:col>15</xdr:col>
      <xdr:colOff>133350</xdr:colOff>
      <xdr:row>42</xdr:row>
      <xdr:rowOff>129540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139700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87630</xdr:rowOff>
    </xdr:from>
    <xdr:to>
      <xdr:col>11</xdr:col>
      <xdr:colOff>31750</xdr:colOff>
      <xdr:row>45</xdr:row>
      <xdr:rowOff>87630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106045</xdr:rowOff>
    </xdr:from>
    <xdr:to>
      <xdr:col>11</xdr:col>
      <xdr:colOff>82550</xdr:colOff>
      <xdr:row>42</xdr:row>
      <xdr:rowOff>36195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46355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159385</xdr:rowOff>
    </xdr:from>
    <xdr:to>
      <xdr:col>7</xdr:col>
      <xdr:colOff>31750</xdr:colOff>
      <xdr:row>42</xdr:row>
      <xdr:rowOff>89535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99695</xdr:rowOff>
    </xdr:from>
    <xdr:ext cx="762000" cy="25209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57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50165</xdr:rowOff>
    </xdr:from>
    <xdr:to>
      <xdr:col>15</xdr:col>
      <xdr:colOff>133350</xdr:colOff>
      <xdr:row>45</xdr:row>
      <xdr:rowOff>151765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136525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51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36830</xdr:rowOff>
    </xdr:from>
    <xdr:to>
      <xdr:col>11</xdr:col>
      <xdr:colOff>82550</xdr:colOff>
      <xdr:row>45</xdr:row>
      <xdr:rowOff>138430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123190</xdr:rowOff>
    </xdr:from>
    <xdr:ext cx="762000" cy="25209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38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36830</xdr:rowOff>
    </xdr:from>
    <xdr:to>
      <xdr:col>7</xdr:col>
      <xdr:colOff>31750</xdr:colOff>
      <xdr:row>45</xdr:row>
      <xdr:rowOff>138430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123190</xdr:rowOff>
    </xdr:from>
    <xdr:ext cx="762000" cy="25209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38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昨年度と比較して１．７ポイントの増であり、依然として類似団体平均を超過している。</a:t>
          </a:r>
          <a:r>
            <a:rPr kumimoji="1" lang="ja-JP" altLang="en-US" sz="1000">
              <a:solidFill>
                <a:schemeClr val="tx1"/>
              </a:solidFill>
              <a:latin typeface="ＭＳ Ｐゴシック"/>
              <a:ea typeface="ＭＳ Ｐゴシック"/>
            </a:rPr>
            <a:t>歳入の経常一般財源額は、</a:t>
          </a:r>
          <a:r>
            <a:rPr kumimoji="1" lang="ja-JP" altLang="en-US" sz="1000">
              <a:solidFill>
                <a:sysClr val="windowText" lastClr="000000"/>
              </a:solidFill>
              <a:latin typeface="ＭＳ Ｐゴシック"/>
              <a:ea typeface="ＭＳ Ｐゴシック"/>
            </a:rPr>
            <a:t>基準財政収入額の増加により普通交付税が減少し、歳出の経常一般財源額は、会計年度任用職員報酬の増加による人件費の増加や一部事務組合負担金の増加による補助費等の増加により増加したことが要因である。</a:t>
          </a:r>
        </a:p>
        <a:p>
          <a:r>
            <a:rPr kumimoji="1" lang="ja-JP" altLang="en-US" sz="1000">
              <a:solidFill>
                <a:srgbClr val="FF0000"/>
              </a:solidFill>
              <a:latin typeface="ＭＳ Ｐゴシック"/>
              <a:ea typeface="ＭＳ Ｐゴシック"/>
            </a:rPr>
            <a:t>　</a:t>
          </a:r>
          <a:r>
            <a:rPr kumimoji="1" lang="ja-JP" altLang="en-US" sz="1000">
              <a:latin typeface="ＭＳ Ｐゴシック"/>
              <a:ea typeface="ＭＳ Ｐゴシック"/>
            </a:rPr>
            <a:t>類似団体平均を超過している要因</a:t>
          </a:r>
          <a:r>
            <a:rPr kumimoji="1" lang="ja-JP" altLang="en-US" sz="1000">
              <a:solidFill>
                <a:schemeClr val="tx1"/>
              </a:solidFill>
              <a:latin typeface="ＭＳ Ｐゴシック"/>
              <a:ea typeface="ＭＳ Ｐゴシック"/>
            </a:rPr>
            <a:t>は、令和元年度からの幼保無償化の通年化に伴い、経常経費充当財源であった保育所保育料が減となったため、経常一般財源が増加したことである。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また、繰出金、公債費は依然として高い水準にあるため、普通建設事業費の緊縮などによる公債費の抑制と繰出金の対策となる取組みの継続が必要である。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209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26035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169545</xdr:rowOff>
    </xdr:from>
    <xdr:ext cx="762000" cy="25209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52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26035</xdr:rowOff>
    </xdr:from>
    <xdr:to>
      <xdr:col>24</xdr:col>
      <xdr:colOff>12700</xdr:colOff>
      <xdr:row>67</xdr:row>
      <xdr:rowOff>26035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209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141605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1217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26035</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8890</xdr:rowOff>
    </xdr:from>
    <xdr:to>
      <xdr:col>23</xdr:col>
      <xdr:colOff>184150</xdr:colOff>
      <xdr:row>63</xdr:row>
      <xdr:rowOff>110490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144780</xdr:rowOff>
    </xdr:from>
    <xdr:to>
      <xdr:col>19</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461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71755</xdr:rowOff>
    </xdr:from>
    <xdr:to>
      <xdr:col>19</xdr:col>
      <xdr:colOff>184150</xdr:colOff>
      <xdr:row>63</xdr:row>
      <xdr:rowOff>1905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144780</xdr:rowOff>
    </xdr:from>
    <xdr:to>
      <xdr:col>15</xdr:col>
      <xdr:colOff>82550</xdr:colOff>
      <xdr:row>65</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4613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1905</xdr:rowOff>
    </xdr:from>
    <xdr:to>
      <xdr:col>15</xdr:col>
      <xdr:colOff>133350</xdr:colOff>
      <xdr:row>61</xdr:row>
      <xdr:rowOff>103505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114300</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60960</xdr:rowOff>
    </xdr:from>
    <xdr:to>
      <xdr:col>11</xdr:col>
      <xdr:colOff>31750</xdr:colOff>
      <xdr:row>65</xdr:row>
      <xdr:rowOff>97790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052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xdr:rowOff>
    </xdr:from>
    <xdr:to>
      <xdr:col>11</xdr:col>
      <xdr:colOff>82550</xdr:colOff>
      <xdr:row>62</xdr:row>
      <xdr:rowOff>113030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123825</xdr:rowOff>
    </xdr:from>
    <xdr:ext cx="762000" cy="25209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10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129540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90805</xdr:rowOff>
    </xdr:from>
    <xdr:to>
      <xdr:col>23</xdr:col>
      <xdr:colOff>184150</xdr:colOff>
      <xdr:row>65</xdr:row>
      <xdr:rowOff>20955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63500</xdr:rowOff>
    </xdr:from>
    <xdr:ext cx="762000" cy="25209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36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74930</xdr:rowOff>
    </xdr:from>
    <xdr:ext cx="736600" cy="25209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477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93980</xdr:rowOff>
    </xdr:from>
    <xdr:to>
      <xdr:col>15</xdr:col>
      <xdr:colOff>133350</xdr:colOff>
      <xdr:row>64</xdr:row>
      <xdr:rowOff>24130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8890</xdr:rowOff>
    </xdr:from>
    <xdr:ext cx="762000" cy="25209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81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132715</xdr:rowOff>
    </xdr:from>
    <xdr:ext cx="762000" cy="25209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76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96520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[192,949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lang="ja-JP" altLang="en-US" sz="1200">
              <a:latin typeface="ＭＳ Ｐゴシック"/>
              <a:ea typeface="ＭＳ Ｐゴシック"/>
            </a:rPr>
            <a:t>　昨年度と比較して2,369円の減となっており、新型コロナウイルスワクチン個別接種委託料や公共施設解体交付費等の減が大きな要因である。</a:t>
          </a:r>
        </a:p>
        <a:p>
          <a:r>
            <a:rPr kumimoji="1" lang="ja-JP" altLang="en-US" sz="1200">
              <a:latin typeface="ＭＳ Ｐゴシック"/>
              <a:ea typeface="ＭＳ Ｐゴシック"/>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85" cy="21844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09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149860</xdr:rowOff>
    </xdr:from>
    <xdr:to>
      <xdr:col>23</xdr:col>
      <xdr:colOff>133350</xdr:colOff>
      <xdr:row>87</xdr:row>
      <xdr:rowOff>146050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586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118110</xdr:rowOff>
    </xdr:from>
    <xdr:ext cx="762000" cy="259080"/>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344,798</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146050</xdr:rowOff>
    </xdr:from>
    <xdr:to>
      <xdr:col>24</xdr:col>
      <xdr:colOff>12700</xdr:colOff>
      <xdr:row>87</xdr:row>
      <xdr:rowOff>146050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65405</xdr:rowOff>
    </xdr:from>
    <xdr:ext cx="762000" cy="25209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9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96,906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149860</xdr:rowOff>
    </xdr:from>
    <xdr:to>
      <xdr:col>24</xdr:col>
      <xdr:colOff>12700</xdr:colOff>
      <xdr:row>80</xdr:row>
      <xdr:rowOff>149860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99060</xdr:rowOff>
    </xdr:from>
    <xdr:to>
      <xdr:col>23</xdr:col>
      <xdr:colOff>133350</xdr:colOff>
      <xdr:row>83</xdr:row>
      <xdr:rowOff>110490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3294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153670</xdr:rowOff>
    </xdr:from>
    <xdr:ext cx="762000" cy="259080"/>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137160</xdr:rowOff>
    </xdr:from>
    <xdr:to>
      <xdr:col>23</xdr:col>
      <xdr:colOff>184150</xdr:colOff>
      <xdr:row>82</xdr:row>
      <xdr:rowOff>67310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107950</xdr:rowOff>
    </xdr:from>
    <xdr:to>
      <xdr:col>19</xdr:col>
      <xdr:colOff>133350</xdr:colOff>
      <xdr:row>83</xdr:row>
      <xdr:rowOff>110490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38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138430</xdr:rowOff>
    </xdr:from>
    <xdr:to>
      <xdr:col>19</xdr:col>
      <xdr:colOff>184150</xdr:colOff>
      <xdr:row>82</xdr:row>
      <xdr:rowOff>68580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78740</xdr:rowOff>
    </xdr:from>
    <xdr:ext cx="736600" cy="259080"/>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67945</xdr:rowOff>
    </xdr:from>
    <xdr:to>
      <xdr:col>15</xdr:col>
      <xdr:colOff>82550</xdr:colOff>
      <xdr:row>83</xdr:row>
      <xdr:rowOff>107950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98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111760</xdr:rowOff>
    </xdr:from>
    <xdr:to>
      <xdr:col>15</xdr:col>
      <xdr:colOff>133350</xdr:colOff>
      <xdr:row>82</xdr:row>
      <xdr:rowOff>41910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52070</xdr:rowOff>
    </xdr:from>
    <xdr:ext cx="762000" cy="25209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136525</xdr:rowOff>
    </xdr:from>
    <xdr:to>
      <xdr:col>11</xdr:col>
      <xdr:colOff>31750</xdr:colOff>
      <xdr:row>83</xdr:row>
      <xdr:rowOff>67945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954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128270</xdr:rowOff>
    </xdr:from>
    <xdr:to>
      <xdr:col>11</xdr:col>
      <xdr:colOff>82550</xdr:colOff>
      <xdr:row>82</xdr:row>
      <xdr:rowOff>58420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68580</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96520</xdr:rowOff>
    </xdr:from>
    <xdr:to>
      <xdr:col>7</xdr:col>
      <xdr:colOff>31750</xdr:colOff>
      <xdr:row>82</xdr:row>
      <xdr:rowOff>26670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36830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5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48260</xdr:rowOff>
    </xdr:from>
    <xdr:to>
      <xdr:col>23</xdr:col>
      <xdr:colOff>184150</xdr:colOff>
      <xdr:row>83</xdr:row>
      <xdr:rowOff>149860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20320</xdr:rowOff>
    </xdr:from>
    <xdr:ext cx="762000" cy="25209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506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59690</xdr:rowOff>
    </xdr:from>
    <xdr:to>
      <xdr:col>19</xdr:col>
      <xdr:colOff>184150</xdr:colOff>
      <xdr:row>83</xdr:row>
      <xdr:rowOff>161290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146050</xdr:rowOff>
    </xdr:from>
    <xdr:ext cx="736600" cy="25209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764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195,318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57150</xdr:rowOff>
    </xdr:from>
    <xdr:to>
      <xdr:col>15</xdr:col>
      <xdr:colOff>133350</xdr:colOff>
      <xdr:row>83</xdr:row>
      <xdr:rowOff>158750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143510</xdr:rowOff>
    </xdr:from>
    <xdr:ext cx="762000" cy="25209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73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194,737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17780</xdr:rowOff>
    </xdr:from>
    <xdr:to>
      <xdr:col>11</xdr:col>
      <xdr:colOff>82550</xdr:colOff>
      <xdr:row>83</xdr:row>
      <xdr:rowOff>118745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4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103505</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3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86360</xdr:rowOff>
    </xdr:from>
    <xdr:to>
      <xdr:col>7</xdr:col>
      <xdr:colOff>31750</xdr:colOff>
      <xdr:row>83</xdr:row>
      <xdr:rowOff>15875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昨年度と同水準であるが、類似団体平均との比較では２．６ポイント下回り水準である。今後も引き続き給与の適正化に努める。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74930</xdr:rowOff>
    </xdr:from>
    <xdr:to>
      <xdr:col>81</xdr:col>
      <xdr:colOff>44450</xdr:colOff>
      <xdr:row>89</xdr:row>
      <xdr:rowOff>109855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2380"/>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160655</xdr:rowOff>
    </xdr:from>
    <xdr:ext cx="762000" cy="259080"/>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74930</xdr:rowOff>
    </xdr:from>
    <xdr:to>
      <xdr:col>81</xdr:col>
      <xdr:colOff>133350</xdr:colOff>
      <xdr:row>81</xdr:row>
      <xdr:rowOff>74930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146685</xdr:rowOff>
    </xdr:from>
    <xdr:to>
      <xdr:col>81</xdr:col>
      <xdr:colOff>44450</xdr:colOff>
      <xdr:row>84</xdr:row>
      <xdr:rowOff>1905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770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1905</xdr:rowOff>
    </xdr:from>
    <xdr:to>
      <xdr:col>77</xdr:col>
      <xdr:colOff>44450</xdr:colOff>
      <xdr:row>84</xdr:row>
      <xdr:rowOff>29210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4037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114935</xdr:rowOff>
    </xdr:from>
    <xdr:to>
      <xdr:col>77</xdr:col>
      <xdr:colOff>95250</xdr:colOff>
      <xdr:row>86</xdr:row>
      <xdr:rowOff>45085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29845</xdr:rowOff>
    </xdr:from>
    <xdr:ext cx="736600" cy="25209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5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15240</xdr:rowOff>
    </xdr:from>
    <xdr:to>
      <xdr:col>72</xdr:col>
      <xdr:colOff>203200</xdr:colOff>
      <xdr:row>84</xdr:row>
      <xdr:rowOff>29210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17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128270</xdr:rowOff>
    </xdr:from>
    <xdr:to>
      <xdr:col>73</xdr:col>
      <xdr:colOff>44450</xdr:colOff>
      <xdr:row>86</xdr:row>
      <xdr:rowOff>58420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43180</xdr:rowOff>
    </xdr:from>
    <xdr:ext cx="762000" cy="25209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7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15240</xdr:rowOff>
    </xdr:from>
    <xdr:to>
      <xdr:col>68</xdr:col>
      <xdr:colOff>152400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170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168910</xdr:rowOff>
    </xdr:from>
    <xdr:to>
      <xdr:col>68</xdr:col>
      <xdr:colOff>203200</xdr:colOff>
      <xdr:row>86</xdr:row>
      <xdr:rowOff>99060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83820</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128270</xdr:rowOff>
    </xdr:from>
    <xdr:to>
      <xdr:col>64</xdr:col>
      <xdr:colOff>152400</xdr:colOff>
      <xdr:row>86</xdr:row>
      <xdr:rowOff>58420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43180</xdr:rowOff>
    </xdr:from>
    <xdr:ext cx="762000" cy="25209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87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95885</xdr:rowOff>
    </xdr:from>
    <xdr:to>
      <xdr:col>81</xdr:col>
      <xdr:colOff>95250</xdr:colOff>
      <xdr:row>84</xdr:row>
      <xdr:rowOff>26035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112395</xdr:rowOff>
    </xdr:from>
    <xdr:ext cx="762000" cy="25209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712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122555</xdr:rowOff>
    </xdr:from>
    <xdr:to>
      <xdr:col>77</xdr:col>
      <xdr:colOff>95250</xdr:colOff>
      <xdr:row>84</xdr:row>
      <xdr:rowOff>52705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63500</xdr:rowOff>
    </xdr:from>
    <xdr:ext cx="736600" cy="25209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224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149860</xdr:rowOff>
    </xdr:from>
    <xdr:to>
      <xdr:col>73</xdr:col>
      <xdr:colOff>44450</xdr:colOff>
      <xdr:row>84</xdr:row>
      <xdr:rowOff>80010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135890</xdr:rowOff>
    </xdr:from>
    <xdr:to>
      <xdr:col>68</xdr:col>
      <xdr:colOff>203200</xdr:colOff>
      <xdr:row>84</xdr:row>
      <xdr:rowOff>66040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76200</xdr:rowOff>
    </xdr:from>
    <xdr:ext cx="762000" cy="25209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35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209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024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85" cy="22542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163830</xdr:rowOff>
    </xdr:from>
    <xdr:to>
      <xdr:col>81</xdr:col>
      <xdr:colOff>44450</xdr:colOff>
      <xdr:row>67</xdr:row>
      <xdr:rowOff>150495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480"/>
          <a:ext cx="0" cy="1701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122555</xdr:rowOff>
    </xdr:from>
    <xdr:ext cx="762000" cy="25209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150495</xdr:rowOff>
    </xdr:from>
    <xdr:to>
      <xdr:col>81</xdr:col>
      <xdr:colOff>133350</xdr:colOff>
      <xdr:row>67</xdr:row>
      <xdr:rowOff>150495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78740</xdr:rowOff>
    </xdr:from>
    <xdr:ext cx="762000" cy="259080"/>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163830</xdr:rowOff>
    </xdr:from>
    <xdr:to>
      <xdr:col>81</xdr:col>
      <xdr:colOff>133350</xdr:colOff>
      <xdr:row>57</xdr:row>
      <xdr:rowOff>163830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52070</xdr:rowOff>
    </xdr:from>
    <xdr:to>
      <xdr:col>81</xdr:col>
      <xdr:colOff>44450</xdr:colOff>
      <xdr:row>65</xdr:row>
      <xdr:rowOff>80010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1963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82550</xdr:rowOff>
    </xdr:from>
    <xdr:ext cx="762000" cy="25908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66040</xdr:rowOff>
    </xdr:from>
    <xdr:to>
      <xdr:col>81</xdr:col>
      <xdr:colOff>95250</xdr:colOff>
      <xdr:row>60</xdr:row>
      <xdr:rowOff>167640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34925</xdr:rowOff>
    </xdr:from>
    <xdr:to>
      <xdr:col>77</xdr:col>
      <xdr:colOff>44450</xdr:colOff>
      <xdr:row>65</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791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52070</xdr:rowOff>
    </xdr:from>
    <xdr:to>
      <xdr:col>77</xdr:col>
      <xdr:colOff>95250</xdr:colOff>
      <xdr:row>60</xdr:row>
      <xdr:rowOff>153670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163830</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635</xdr:rowOff>
    </xdr:from>
    <xdr:to>
      <xdr:col>72</xdr:col>
      <xdr:colOff>203200</xdr:colOff>
      <xdr:row>65</xdr:row>
      <xdr:rowOff>34925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448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36830</xdr:rowOff>
    </xdr:from>
    <xdr:to>
      <xdr:col>73</xdr:col>
      <xdr:colOff>44450</xdr:colOff>
      <xdr:row>60</xdr:row>
      <xdr:rowOff>138430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148590</xdr:rowOff>
    </xdr:from>
    <xdr:ext cx="7620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165100</xdr:rowOff>
    </xdr:from>
    <xdr:to>
      <xdr:col>68</xdr:col>
      <xdr:colOff>152400</xdr:colOff>
      <xdr:row>65</xdr:row>
      <xdr:rowOff>635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379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25400</xdr:rowOff>
    </xdr:from>
    <xdr:to>
      <xdr:col>68</xdr:col>
      <xdr:colOff>203200</xdr:colOff>
      <xdr:row>61</xdr:row>
      <xdr:rowOff>127000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137160</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144145</xdr:rowOff>
    </xdr:from>
    <xdr:ext cx="762000" cy="25209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59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1270</xdr:rowOff>
    </xdr:from>
    <xdr:to>
      <xdr:col>81</xdr:col>
      <xdr:colOff>95250</xdr:colOff>
      <xdr:row>65</xdr:row>
      <xdr:rowOff>102870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144780</xdr:rowOff>
    </xdr:from>
    <xdr:ext cx="762000" cy="25209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1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29210</xdr:rowOff>
    </xdr:from>
    <xdr:to>
      <xdr:col>77</xdr:col>
      <xdr:colOff>95250</xdr:colOff>
      <xdr:row>65</xdr:row>
      <xdr:rowOff>130810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115570</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59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155575</xdr:rowOff>
    </xdr:from>
    <xdr:to>
      <xdr:col>73</xdr:col>
      <xdr:colOff>44450</xdr:colOff>
      <xdr:row>65</xdr:row>
      <xdr:rowOff>86360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28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70485</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1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121285</xdr:rowOff>
    </xdr:from>
    <xdr:to>
      <xdr:col>68</xdr:col>
      <xdr:colOff>203200</xdr:colOff>
      <xdr:row>65</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36195</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8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114300</xdr:rowOff>
    </xdr:from>
    <xdr:to>
      <xdr:col>64</xdr:col>
      <xdr:colOff>152400</xdr:colOff>
      <xdr:row>65</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29210</xdr:rowOff>
    </xdr:from>
    <xdr:ext cx="762000" cy="25209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73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昨年度と比較して０．４ポイント増加となり、類似団体平均との差は１０．８ポイントと昨年度と比べ０．２ポイント広がった。</a:t>
          </a:r>
        </a:p>
        <a:p>
          <a:r>
            <a:rPr lang="ja-JP" altLang="en-US" sz="1300">
              <a:latin typeface="ＭＳ Ｐゴシック"/>
              <a:ea typeface="ＭＳ Ｐゴシック"/>
            </a:rPr>
            <a:t>　今後は令和９年度までに大規模施設整備を行う中でも、町の財政計画に基づき</a:t>
          </a:r>
          <a:r>
            <a:rPr lang="ja-JP" altLang="en-US" sz="1300">
              <a:solidFill>
                <a:schemeClr val="tx1"/>
              </a:solidFill>
              <a:latin typeface="ＭＳ Ｐゴシック"/>
              <a:ea typeface="ＭＳ Ｐゴシック"/>
            </a:rPr>
            <a:t>地方債の発行抑制を行う等の対策を講じるとともに、下水道</a:t>
          </a:r>
          <a:r>
            <a:rPr kumimoji="1" lang="ja-JP" altLang="en-US" sz="1300">
              <a:solidFill>
                <a:schemeClr val="tx1"/>
              </a:solidFill>
              <a:latin typeface="ＭＳ Ｐゴシック"/>
              <a:ea typeface="ＭＳ Ｐゴシック"/>
            </a:rPr>
            <a:t>道等の公営企業会計にかかる公営企業債の償還が減少に転じる等、準元利償還金が減少することから、令和５年度の比率をピークとして実質公債費比率も減少に転じる見込みである。</a:t>
          </a: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46355</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55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43180</xdr:rowOff>
    </xdr:from>
    <xdr:ext cx="762000" cy="25209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133350</xdr:rowOff>
    </xdr:from>
    <xdr:ext cx="762000" cy="25209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46355</xdr:rowOff>
    </xdr:from>
    <xdr:to>
      <xdr:col>81</xdr:col>
      <xdr:colOff>133350</xdr:colOff>
      <xdr:row>36</xdr:row>
      <xdr:rowOff>46355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71120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419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71120</xdr:rowOff>
    </xdr:from>
    <xdr:ext cx="762000" cy="259080"/>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46990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419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154940</xdr:rowOff>
    </xdr:from>
    <xdr:ext cx="736600" cy="25209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85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34925</xdr:rowOff>
    </xdr:from>
    <xdr:to>
      <xdr:col>72</xdr:col>
      <xdr:colOff>203200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4072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24130</xdr:rowOff>
    </xdr:from>
    <xdr:to>
      <xdr:col>73</xdr:col>
      <xdr:colOff>44450</xdr:colOff>
      <xdr:row>39</xdr:row>
      <xdr:rowOff>125730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136525</xdr:rowOff>
    </xdr:from>
    <xdr:ext cx="762000" cy="2584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34925</xdr:rowOff>
    </xdr:from>
    <xdr:to>
      <xdr:col>68</xdr:col>
      <xdr:colOff>152400</xdr:colOff>
      <xdr:row>43</xdr:row>
      <xdr:rowOff>34925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407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xdr:rowOff>
    </xdr:from>
    <xdr:to>
      <xdr:col>68</xdr:col>
      <xdr:colOff>203200</xdr:colOff>
      <xdr:row>39</xdr:row>
      <xdr:rowOff>102235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112395</xdr:rowOff>
    </xdr:from>
    <xdr:ext cx="762000" cy="25209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560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154940</xdr:rowOff>
    </xdr:from>
    <xdr:ext cx="762000" cy="25209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8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87630</xdr:rowOff>
    </xdr:from>
    <xdr:ext cx="762000" cy="25209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88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82550</xdr:rowOff>
    </xdr:from>
    <xdr:ext cx="7366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82550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155575</xdr:rowOff>
    </xdr:from>
    <xdr:to>
      <xdr:col>68</xdr:col>
      <xdr:colOff>203200</xdr:colOff>
      <xdr:row>43</xdr:row>
      <xdr:rowOff>86360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70485</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155575</xdr:rowOff>
    </xdr:from>
    <xdr:to>
      <xdr:col>64</xdr:col>
      <xdr:colOff>152400</xdr:colOff>
      <xdr:row>43</xdr:row>
      <xdr:rowOff>86360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70485</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地方債現在高の減により、昨年度と比較して４．７ポイントの減、</a:t>
          </a:r>
          <a:r>
            <a:rPr kumimoji="1" lang="ja-JP" altLang="en-US" sz="1200">
              <a:latin typeface="ＭＳ Ｐゴシック"/>
              <a:ea typeface="ＭＳ Ｐゴシック"/>
            </a:rPr>
            <a:t>過去最低値の平成２７年度の９３．５％を更新し、京都府平均を下回ったが</a:t>
          </a:r>
          <a:r>
            <a:rPr kumimoji="1" lang="ja-JP" altLang="en-US" sz="1300">
              <a:latin typeface="ＭＳ Ｐゴシック"/>
              <a:ea typeface="ＭＳ Ｐゴシック"/>
            </a:rPr>
            <a:t>、例年同様に類似団体平均を大きく上回っている。</a:t>
          </a:r>
        </a:p>
        <a:p>
          <a:r>
            <a:rPr kumimoji="1" lang="ja-JP" altLang="en-US" sz="1300">
              <a:latin typeface="ＭＳ Ｐゴシック"/>
              <a:ea typeface="ＭＳ Ｐゴシック"/>
            </a:rPr>
            <a:t>　公営企業債繰入が減となるなどのマイナス要因があったが、令和元年度の大規模事業による起債現在高の大幅増の影響により将来負担比率が高い水準で推移することが予想される。今後も事業実施の適正化を図り、財政の健全化に努める。</a:t>
          </a:r>
        </a:p>
      </xdr:txBody>
    </xdr:sp>
    <xdr:clientData/>
  </xdr:twoCellAnchor>
  <xdr:oneCellAnchor>
    <xdr:from>
      <xdr:col>61</xdr:col>
      <xdr:colOff>6350</xdr:colOff>
      <xdr:row>10</xdr:row>
      <xdr:rowOff>63500</xdr:rowOff>
    </xdr:from>
    <xdr:ext cx="298450" cy="21844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09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09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116840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305"/>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88900</xdr:rowOff>
    </xdr:from>
    <xdr:ext cx="762000" cy="25209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116840</xdr:rowOff>
    </xdr:from>
    <xdr:to>
      <xdr:col>81</xdr:col>
      <xdr:colOff>133350</xdr:colOff>
      <xdr:row>22</xdr:row>
      <xdr:rowOff>116840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209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6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79375</xdr:rowOff>
    </xdr:from>
    <xdr:to>
      <xdr:col>81</xdr:col>
      <xdr:colOff>44450</xdr:colOff>
      <xdr:row>19</xdr:row>
      <xdr:rowOff>133350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33692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209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9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133350</xdr:rowOff>
    </xdr:from>
    <xdr:to>
      <xdr:col>77</xdr:col>
      <xdr:colOff>44450</xdr:colOff>
      <xdr:row>20</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3909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52070</xdr:rowOff>
    </xdr:from>
    <xdr:to>
      <xdr:col>77</xdr:col>
      <xdr:colOff>95250</xdr:colOff>
      <xdr:row>13</xdr:row>
      <xdr:rowOff>153670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163830</xdr:rowOff>
    </xdr:from>
    <xdr:ext cx="7366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50800</xdr:rowOff>
    </xdr:from>
    <xdr:to>
      <xdr:col>72</xdr:col>
      <xdr:colOff>203200</xdr:colOff>
      <xdr:row>21</xdr:row>
      <xdr:rowOff>29845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47980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86360</xdr:rowOff>
    </xdr:from>
    <xdr:to>
      <xdr:col>73</xdr:col>
      <xdr:colOff>44450</xdr:colOff>
      <xdr:row>14</xdr:row>
      <xdr:rowOff>16510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26670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29845</xdr:rowOff>
    </xdr:from>
    <xdr:to>
      <xdr:col>68</xdr:col>
      <xdr:colOff>152400</xdr:colOff>
      <xdr:row>21</xdr:row>
      <xdr:rowOff>126365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63029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158750</xdr:rowOff>
    </xdr:from>
    <xdr:to>
      <xdr:col>68</xdr:col>
      <xdr:colOff>203200</xdr:colOff>
      <xdr:row>14</xdr:row>
      <xdr:rowOff>88900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99060</xdr:rowOff>
    </xdr:from>
    <xdr:ext cx="762000" cy="25209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56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153035</xdr:rowOff>
    </xdr:from>
    <xdr:to>
      <xdr:col>64</xdr:col>
      <xdr:colOff>152400</xdr:colOff>
      <xdr:row>14</xdr:row>
      <xdr:rowOff>83185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93345</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5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29210</xdr:rowOff>
    </xdr:from>
    <xdr:to>
      <xdr:col>81</xdr:col>
      <xdr:colOff>95250</xdr:colOff>
      <xdr:row>19</xdr:row>
      <xdr:rowOff>130175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286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635</xdr:rowOff>
    </xdr:from>
    <xdr:ext cx="762000" cy="259080"/>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82550</xdr:rowOff>
    </xdr:from>
    <xdr:to>
      <xdr:col>77</xdr:col>
      <xdr:colOff>95250</xdr:colOff>
      <xdr:row>20</xdr:row>
      <xdr:rowOff>12700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168910</xdr:rowOff>
    </xdr:from>
    <xdr:ext cx="736600" cy="25209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4264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171450</xdr:rowOff>
    </xdr:from>
    <xdr:to>
      <xdr:col>73</xdr:col>
      <xdr:colOff>44450</xdr:colOff>
      <xdr:row>20</xdr:row>
      <xdr:rowOff>101600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86360</xdr:rowOff>
    </xdr:from>
    <xdr:ext cx="762000" cy="25209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515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150495</xdr:rowOff>
    </xdr:from>
    <xdr:to>
      <xdr:col>68</xdr:col>
      <xdr:colOff>203200</xdr:colOff>
      <xdr:row>21</xdr:row>
      <xdr:rowOff>80645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65405</xdr:rowOff>
    </xdr:from>
    <xdr:ext cx="762000" cy="25209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665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75565</xdr:rowOff>
    </xdr:from>
    <xdr:to>
      <xdr:col>64</xdr:col>
      <xdr:colOff>152400</xdr:colOff>
      <xdr:row>22</xdr:row>
      <xdr:rowOff>6350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67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161925</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76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とほぼ同数値で推移しており、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146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015" cy="25209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015" cy="2520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015" cy="25209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015" cy="25209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122555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94615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122555</xdr:rowOff>
    </xdr:from>
    <xdr:to>
      <xdr:col>24</xdr:col>
      <xdr:colOff>114300</xdr:colOff>
      <xdr:row>40</xdr:row>
      <xdr:rowOff>122555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64770</xdr:rowOff>
    </xdr:from>
    <xdr:ext cx="762000" cy="25209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15240</xdr:rowOff>
    </xdr:from>
    <xdr:to>
      <xdr:col>24</xdr:col>
      <xdr:colOff>25400</xdr:colOff>
      <xdr:row>37</xdr:row>
      <xdr:rowOff>55880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8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15240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2961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53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163830</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60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90170</xdr:rowOff>
    </xdr:from>
    <xdr:to>
      <xdr:col>15</xdr:col>
      <xdr:colOff>149225</xdr:colOff>
      <xdr:row>37</xdr:row>
      <xdr:rowOff>20320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30480</xdr:rowOff>
    </xdr:from>
    <xdr:ext cx="762000" cy="25209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1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21590</xdr:rowOff>
    </xdr:from>
    <xdr:to>
      <xdr:col>11</xdr:col>
      <xdr:colOff>9525</xdr:colOff>
      <xdr:row>36</xdr:row>
      <xdr:rowOff>163830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379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33020</xdr:rowOff>
    </xdr:from>
    <xdr:to>
      <xdr:col>11</xdr:col>
      <xdr:colOff>60325</xdr:colOff>
      <xdr:row>37</xdr:row>
      <xdr:rowOff>134620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119380</xdr:rowOff>
    </xdr:from>
    <xdr:ext cx="75501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30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48895</xdr:rowOff>
    </xdr:from>
    <xdr:to>
      <xdr:col>6</xdr:col>
      <xdr:colOff>171450</xdr:colOff>
      <xdr:row>36</xdr:row>
      <xdr:rowOff>150495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135255</xdr:rowOff>
    </xdr:from>
    <xdr:ext cx="755015" cy="25209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4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5080</xdr:rowOff>
    </xdr:from>
    <xdr:to>
      <xdr:col>24</xdr:col>
      <xdr:colOff>76200</xdr:colOff>
      <xdr:row>37</xdr:row>
      <xdr:rowOff>106680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148590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135890</xdr:rowOff>
    </xdr:from>
    <xdr:to>
      <xdr:col>20</xdr:col>
      <xdr:colOff>38100</xdr:colOff>
      <xdr:row>37</xdr:row>
      <xdr:rowOff>66040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50800</xdr:rowOff>
    </xdr:from>
    <xdr:ext cx="72961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4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113030</xdr:rowOff>
    </xdr:from>
    <xdr:to>
      <xdr:col>11</xdr:col>
      <xdr:colOff>60325</xdr:colOff>
      <xdr:row>37</xdr:row>
      <xdr:rowOff>43180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53340</xdr:rowOff>
    </xdr:from>
    <xdr:ext cx="755015" cy="25209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40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142240</xdr:rowOff>
    </xdr:from>
    <xdr:to>
      <xdr:col>6</xdr:col>
      <xdr:colOff>171450</xdr:colOff>
      <xdr:row>36</xdr:row>
      <xdr:rowOff>72390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82550</xdr:rowOff>
    </xdr:from>
    <xdr:ext cx="75501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18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類似団体平均と比べ７．４ポイント低い水準にあり、前年比では０．７ポイントの減となっている。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一部の公共施設が町直営となり指定管理料が減少したことが要因である。　</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引き続き、機能が重複する施設を整理、統合といった抜本的な改革を進めていく必要がある。</a:t>
          </a:r>
        </a:p>
      </xdr:txBody>
    </xdr:sp>
    <xdr:clientData/>
  </xdr:twoCellAnchor>
  <xdr:oneCellAnchor>
    <xdr:from>
      <xdr:col>62</xdr:col>
      <xdr:colOff>6350</xdr:colOff>
      <xdr:row>9</xdr:row>
      <xdr:rowOff>107950</xdr:rowOff>
    </xdr:from>
    <xdr:ext cx="29146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53340</xdr:rowOff>
    </xdr:from>
    <xdr:ext cx="762000" cy="25209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64770</xdr:rowOff>
    </xdr:from>
    <xdr:ext cx="762000" cy="25209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157480</xdr:rowOff>
    </xdr:from>
    <xdr:to>
      <xdr:col>82</xdr:col>
      <xdr:colOff>107950</xdr:colOff>
      <xdr:row>13</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148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128270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xdr:rowOff>
    </xdr:from>
    <xdr:to>
      <xdr:col>78</xdr:col>
      <xdr:colOff>69850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30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33020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1270</xdr:rowOff>
    </xdr:from>
    <xdr:to>
      <xdr:col>73</xdr:col>
      <xdr:colOff>180975</xdr:colOff>
      <xdr:row>13</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30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113030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46990</xdr:rowOff>
    </xdr:from>
    <xdr:to>
      <xdr:col>69</xdr:col>
      <xdr:colOff>92075</xdr:colOff>
      <xdr:row>14</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7584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3810</xdr:rowOff>
    </xdr:from>
    <xdr:to>
      <xdr:col>69</xdr:col>
      <xdr:colOff>142875</xdr:colOff>
      <xdr:row>15</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90170</xdr:rowOff>
    </xdr:from>
    <xdr:ext cx="75501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19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40640</xdr:rowOff>
    </xdr:from>
    <xdr:ext cx="762000" cy="25209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838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106680</xdr:rowOff>
    </xdr:from>
    <xdr:to>
      <xdr:col>82</xdr:col>
      <xdr:colOff>158750</xdr:colOff>
      <xdr:row>13</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15240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7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12</xdr:row>
      <xdr:rowOff>160020</xdr:rowOff>
    </xdr:from>
    <xdr:to>
      <xdr:col>78</xdr:col>
      <xdr:colOff>120650</xdr:colOff>
      <xdr:row>13</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100330</xdr:rowOff>
    </xdr:from>
    <xdr:ext cx="736600" cy="25209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862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62230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167640</xdr:rowOff>
    </xdr:from>
    <xdr:to>
      <xdr:col>69</xdr:col>
      <xdr:colOff>142875</xdr:colOff>
      <xdr:row>13</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107950</xdr:rowOff>
    </xdr:from>
    <xdr:ext cx="75501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939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8890</xdr:rowOff>
    </xdr:from>
    <xdr:ext cx="762000" cy="25209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7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子育て支援事業（児童生徒医療費の軽減）など、町独自の福祉施策を実施しているものの、人口減少による影響で類似団体平均より４．４ポイント減となっている。</a:t>
          </a:r>
        </a:p>
      </xdr:txBody>
    </xdr:sp>
    <xdr:clientData/>
  </xdr:twoCellAnchor>
  <xdr:oneCellAnchor>
    <xdr:from>
      <xdr:col>3</xdr:col>
      <xdr:colOff>123825</xdr:colOff>
      <xdr:row>49</xdr:row>
      <xdr:rowOff>107950</xdr:rowOff>
    </xdr:from>
    <xdr:ext cx="29146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113665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86360</xdr:rowOff>
    </xdr:from>
    <xdr:ext cx="762000" cy="25209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48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113665</xdr:rowOff>
    </xdr:from>
    <xdr:to>
      <xdr:col>24</xdr:col>
      <xdr:colOff>114300</xdr:colOff>
      <xdr:row>61</xdr:row>
      <xdr:rowOff>113665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40640</xdr:rowOff>
    </xdr:from>
    <xdr:to>
      <xdr:col>24</xdr:col>
      <xdr:colOff>25400</xdr:colOff>
      <xdr:row>54</xdr:row>
      <xdr:rowOff>40640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8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97790</xdr:rowOff>
    </xdr:from>
    <xdr:ext cx="762000" cy="25209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9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18415</xdr:rowOff>
    </xdr:from>
    <xdr:to>
      <xdr:col>19</xdr:col>
      <xdr:colOff>187325</xdr:colOff>
      <xdr:row>54</xdr:row>
      <xdr:rowOff>40640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6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29615" cy="25209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25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18415</xdr:rowOff>
    </xdr:from>
    <xdr:to>
      <xdr:col>15</xdr:col>
      <xdr:colOff>98425</xdr:colOff>
      <xdr:row>54</xdr:row>
      <xdr:rowOff>137795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767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137795</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960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100965</xdr:rowOff>
    </xdr:from>
    <xdr:to>
      <xdr:col>11</xdr:col>
      <xdr:colOff>60325</xdr:colOff>
      <xdr:row>56</xdr:row>
      <xdr:rowOff>31115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15875</xdr:rowOff>
    </xdr:from>
    <xdr:ext cx="75501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0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122555</xdr:rowOff>
    </xdr:from>
    <xdr:to>
      <xdr:col>6</xdr:col>
      <xdr:colOff>171450</xdr:colOff>
      <xdr:row>56</xdr:row>
      <xdr:rowOff>52705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37465</xdr:rowOff>
    </xdr:from>
    <xdr:ext cx="75501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86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160655</xdr:rowOff>
    </xdr:from>
    <xdr:to>
      <xdr:col>24</xdr:col>
      <xdr:colOff>76200</xdr:colOff>
      <xdr:row>54</xdr:row>
      <xdr:rowOff>90805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6350</xdr:rowOff>
    </xdr:from>
    <xdr:ext cx="762000" cy="25209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32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160655</xdr:rowOff>
    </xdr:from>
    <xdr:to>
      <xdr:col>20</xdr:col>
      <xdr:colOff>38100</xdr:colOff>
      <xdr:row>54</xdr:row>
      <xdr:rowOff>90805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100965</xdr:rowOff>
    </xdr:from>
    <xdr:ext cx="729615" cy="25209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636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139065</xdr:rowOff>
    </xdr:from>
    <xdr:to>
      <xdr:col>15</xdr:col>
      <xdr:colOff>149225</xdr:colOff>
      <xdr:row>54</xdr:row>
      <xdr:rowOff>69215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79375</xdr:rowOff>
    </xdr:from>
    <xdr:ext cx="762000"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9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86995</xdr:rowOff>
    </xdr:from>
    <xdr:to>
      <xdr:col>11</xdr:col>
      <xdr:colOff>60325</xdr:colOff>
      <xdr:row>55</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27305</xdr:rowOff>
    </xdr:from>
    <xdr:ext cx="75501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41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55015" cy="25209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昨年度と比較して０．２ポイント減少しているが、</a:t>
          </a:r>
          <a:r>
            <a:rPr kumimoji="1" lang="ja-JP" altLang="en-US" sz="1300">
              <a:latin typeface="ＭＳ Ｐゴシック"/>
              <a:ea typeface="ＭＳ Ｐゴシック"/>
            </a:rPr>
            <a:t>類似団体平均との比較では大きく上回っている。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107950</xdr:rowOff>
    </xdr:from>
    <xdr:ext cx="29146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1015" cy="25209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1015" cy="25209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1015" cy="2520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1015" cy="25209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1015" cy="25209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1015" cy="2520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137160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209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521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26035</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55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14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161925</xdr:rowOff>
    </xdr:from>
    <xdr:to>
      <xdr:col>78</xdr:col>
      <xdr:colOff>120650</xdr:colOff>
      <xdr:row>56</xdr:row>
      <xdr:rowOff>92075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102235</xdr:rowOff>
    </xdr:from>
    <xdr:ext cx="736600" cy="2584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60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127000</xdr:rowOff>
    </xdr:from>
    <xdr:to>
      <xdr:col>73</xdr:col>
      <xdr:colOff>180975</xdr:colOff>
      <xdr:row>61</xdr:row>
      <xdr:rowOff>41275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140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104775</xdr:rowOff>
    </xdr:from>
    <xdr:to>
      <xdr:col>74</xdr:col>
      <xdr:colOff>31750</xdr:colOff>
      <xdr:row>56</xdr:row>
      <xdr:rowOff>34925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45085</xdr:rowOff>
    </xdr:from>
    <xdr:ext cx="762000" cy="2584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0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31750</xdr:rowOff>
    </xdr:from>
    <xdr:to>
      <xdr:col>69</xdr:col>
      <xdr:colOff>92075</xdr:colOff>
      <xdr:row>61</xdr:row>
      <xdr:rowOff>41275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902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161925</xdr:rowOff>
    </xdr:from>
    <xdr:to>
      <xdr:col>69</xdr:col>
      <xdr:colOff>142875</xdr:colOff>
      <xdr:row>56</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102235</xdr:rowOff>
    </xdr:from>
    <xdr:ext cx="755015"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6053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6985</xdr:rowOff>
    </xdr:from>
    <xdr:ext cx="762000" cy="25209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6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22860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48260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0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161925</xdr:rowOff>
    </xdr:from>
    <xdr:to>
      <xdr:col>69</xdr:col>
      <xdr:colOff>142875</xdr:colOff>
      <xdr:row>61</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76835</xdr:rowOff>
    </xdr:from>
    <xdr:ext cx="755015" cy="25209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3528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67310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昨年度と比較して１．８ポイント増加している。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146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145415</xdr:rowOff>
    </xdr:from>
    <xdr:to>
      <xdr:col>82</xdr:col>
      <xdr:colOff>107950</xdr:colOff>
      <xdr:row>40</xdr:row>
      <xdr:rowOff>140970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715"/>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113030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140970</xdr:rowOff>
    </xdr:from>
    <xdr:to>
      <xdr:col>82</xdr:col>
      <xdr:colOff>196850</xdr:colOff>
      <xdr:row>40</xdr:row>
      <xdr:rowOff>140970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60325</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145415</xdr:rowOff>
    </xdr:from>
    <xdr:to>
      <xdr:col>82</xdr:col>
      <xdr:colOff>196850</xdr:colOff>
      <xdr:row>34</xdr:row>
      <xdr:rowOff>145415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163830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5348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125730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90170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534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90170</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23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107950</xdr:rowOff>
    </xdr:from>
    <xdr:to>
      <xdr:col>74</xdr:col>
      <xdr:colOff>31750</xdr:colOff>
      <xdr:row>37</xdr:row>
      <xdr:rowOff>38100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22860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9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86995</xdr:rowOff>
    </xdr:from>
    <xdr:ext cx="755015" cy="25209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6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209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6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129540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142240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39370</xdr:rowOff>
    </xdr:from>
    <xdr:to>
      <xdr:col>74</xdr:col>
      <xdr:colOff>31750</xdr:colOff>
      <xdr:row>36</xdr:row>
      <xdr:rowOff>140970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107950</xdr:rowOff>
    </xdr:from>
    <xdr:ext cx="75501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08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昨年度と比較して０．１ポイント</a:t>
          </a:r>
          <a:r>
            <a:rPr lang="ja-JP" altLang="en-US" sz="1300">
              <a:latin typeface="ＭＳ Ｐゴシック"/>
              <a:ea typeface="ＭＳ Ｐゴシック"/>
            </a:rPr>
            <a:t>減少しているが、</a:t>
          </a:r>
          <a:r>
            <a:rPr kumimoji="1" lang="ja-JP" altLang="en-US" sz="1300">
              <a:latin typeface="ＭＳ Ｐゴシック"/>
              <a:ea typeface="ＭＳ Ｐゴシック"/>
            </a:rPr>
            <a:t>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146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20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209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209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209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170180</xdr:rowOff>
    </xdr:from>
    <xdr:to>
      <xdr:col>24</xdr:col>
      <xdr:colOff>25400</xdr:colOff>
      <xdr:row>80</xdr:row>
      <xdr:rowOff>86360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57785</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86360</xdr:rowOff>
    </xdr:from>
    <xdr:to>
      <xdr:col>24</xdr:col>
      <xdr:colOff>114300</xdr:colOff>
      <xdr:row>80</xdr:row>
      <xdr:rowOff>86360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85090</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170180</xdr:rowOff>
    </xdr:from>
    <xdr:to>
      <xdr:col>24</xdr:col>
      <xdr:colOff>114300</xdr:colOff>
      <xdr:row>73</xdr:row>
      <xdr:rowOff>170180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149860</xdr:rowOff>
    </xdr:from>
    <xdr:to>
      <xdr:col>24</xdr:col>
      <xdr:colOff>25400</xdr:colOff>
      <xdr:row>78</xdr:row>
      <xdr:rowOff>154940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229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120650</xdr:rowOff>
    </xdr:from>
    <xdr:ext cx="762000" cy="25209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794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103505</xdr:rowOff>
    </xdr:from>
    <xdr:to>
      <xdr:col>24</xdr:col>
      <xdr:colOff>76200</xdr:colOff>
      <xdr:row>77</xdr:row>
      <xdr:rowOff>33655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145415</xdr:rowOff>
    </xdr:from>
    <xdr:to>
      <xdr:col>19</xdr:col>
      <xdr:colOff>187325</xdr:colOff>
      <xdr:row>78</xdr:row>
      <xdr:rowOff>154940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18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107950</xdr:rowOff>
    </xdr:from>
    <xdr:to>
      <xdr:col>20</xdr:col>
      <xdr:colOff>38100</xdr:colOff>
      <xdr:row>77</xdr:row>
      <xdr:rowOff>38100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48260</xdr:rowOff>
    </xdr:from>
    <xdr:ext cx="72961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070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145415</xdr:rowOff>
    </xdr:from>
    <xdr:to>
      <xdr:col>15</xdr:col>
      <xdr:colOff>98425</xdr:colOff>
      <xdr:row>78</xdr:row>
      <xdr:rowOff>154940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18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80645</xdr:rowOff>
    </xdr:from>
    <xdr:to>
      <xdr:col>15</xdr:col>
      <xdr:colOff>149225</xdr:colOff>
      <xdr:row>77</xdr:row>
      <xdr:rowOff>10795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20955</xdr:rowOff>
    </xdr:from>
    <xdr:ext cx="762000" cy="25209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79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154940</xdr:rowOff>
    </xdr:from>
    <xdr:to>
      <xdr:col>11</xdr:col>
      <xdr:colOff>9525</xdr:colOff>
      <xdr:row>78</xdr:row>
      <xdr:rowOff>158750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28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57785</xdr:rowOff>
    </xdr:from>
    <xdr:to>
      <xdr:col>11</xdr:col>
      <xdr:colOff>60325</xdr:colOff>
      <xdr:row>76</xdr:row>
      <xdr:rowOff>159385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169545</xdr:rowOff>
    </xdr:from>
    <xdr:ext cx="755015" cy="25209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568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99060</xdr:rowOff>
    </xdr:from>
    <xdr:to>
      <xdr:col>6</xdr:col>
      <xdr:colOff>171450</xdr:colOff>
      <xdr:row>77</xdr:row>
      <xdr:rowOff>29210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39370</xdr:rowOff>
    </xdr:from>
    <xdr:ext cx="75501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81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99060</xdr:rowOff>
    </xdr:from>
    <xdr:to>
      <xdr:col>24</xdr:col>
      <xdr:colOff>76200</xdr:colOff>
      <xdr:row>79</xdr:row>
      <xdr:rowOff>29210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71120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103505</xdr:rowOff>
    </xdr:from>
    <xdr:to>
      <xdr:col>20</xdr:col>
      <xdr:colOff>38100</xdr:colOff>
      <xdr:row>79</xdr:row>
      <xdr:rowOff>33655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18415</xdr:rowOff>
    </xdr:from>
    <xdr:ext cx="729615" cy="25209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6296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94615</xdr:rowOff>
    </xdr:from>
    <xdr:to>
      <xdr:col>15</xdr:col>
      <xdr:colOff>149225</xdr:colOff>
      <xdr:row>79</xdr:row>
      <xdr:rowOff>24765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9525</xdr:rowOff>
    </xdr:from>
    <xdr:ext cx="762000" cy="25209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54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103505</xdr:rowOff>
    </xdr:from>
    <xdr:to>
      <xdr:col>11</xdr:col>
      <xdr:colOff>60325</xdr:colOff>
      <xdr:row>79</xdr:row>
      <xdr:rowOff>33655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18415</xdr:rowOff>
    </xdr:from>
    <xdr:ext cx="755015" cy="25209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629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107950</xdr:rowOff>
    </xdr:from>
    <xdr:to>
      <xdr:col>6</xdr:col>
      <xdr:colOff>171450</xdr:colOff>
      <xdr:row>79</xdr:row>
      <xdr:rowOff>38100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22860</xdr:rowOff>
    </xdr:from>
    <xdr:ext cx="75501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674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と比較して３．２ポイント下回っている。扶助費、物件費、補助費等は類似団体平均を下回っているが、本比率で類似団体平均との差が小さい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今後は実質公債費率等の指標の動きに注視し公債費の抑制に努めなければならない。</a:t>
          </a:r>
        </a:p>
      </xdr:txBody>
    </xdr:sp>
    <xdr:clientData/>
  </xdr:twoCellAnchor>
  <xdr:oneCellAnchor>
    <xdr:from>
      <xdr:col>62</xdr:col>
      <xdr:colOff>6350</xdr:colOff>
      <xdr:row>69</xdr:row>
      <xdr:rowOff>107950</xdr:rowOff>
    </xdr:from>
    <xdr:ext cx="29146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6350</xdr:rowOff>
    </xdr:from>
    <xdr:to>
      <xdr:col>82</xdr:col>
      <xdr:colOff>107950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22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92075</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6350</xdr:rowOff>
    </xdr:from>
    <xdr:to>
      <xdr:col>82</xdr:col>
      <xdr:colOff>196850</xdr:colOff>
      <xdr:row>73</xdr:row>
      <xdr:rowOff>6350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149860</xdr:rowOff>
    </xdr:from>
    <xdr:to>
      <xdr:col>82</xdr:col>
      <xdr:colOff>107950</xdr:colOff>
      <xdr:row>77</xdr:row>
      <xdr:rowOff>60960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800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128270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9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109220</xdr:rowOff>
    </xdr:from>
    <xdr:to>
      <xdr:col>78</xdr:col>
      <xdr:colOff>69850</xdr:colOff>
      <xdr:row>76</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394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69215</xdr:rowOff>
    </xdr:from>
    <xdr:to>
      <xdr:col>78</xdr:col>
      <xdr:colOff>120650</xdr:colOff>
      <xdr:row>77</xdr:row>
      <xdr:rowOff>170815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155575</xdr:rowOff>
    </xdr:from>
    <xdr:ext cx="736600" cy="25209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572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109220</xdr:rowOff>
    </xdr:from>
    <xdr:to>
      <xdr:col>73</xdr:col>
      <xdr:colOff>180975</xdr:colOff>
      <xdr:row>77</xdr:row>
      <xdr:rowOff>152400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3942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85090</xdr:rowOff>
    </xdr:from>
    <xdr:to>
      <xdr:col>74</xdr:col>
      <xdr:colOff>31750</xdr:colOff>
      <xdr:row>77</xdr:row>
      <xdr:rowOff>15240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120650</xdr:rowOff>
    </xdr:from>
    <xdr:to>
      <xdr:col>69</xdr:col>
      <xdr:colOff>92075</xdr:colOff>
      <xdr:row>77</xdr:row>
      <xdr:rowOff>152400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223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73660</xdr:rowOff>
    </xdr:from>
    <xdr:to>
      <xdr:col>69</xdr:col>
      <xdr:colOff>142875</xdr:colOff>
      <xdr:row>78</xdr:row>
      <xdr:rowOff>3810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13970</xdr:rowOff>
    </xdr:from>
    <xdr:ext cx="75501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441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37465</xdr:rowOff>
    </xdr:from>
    <xdr:to>
      <xdr:col>65</xdr:col>
      <xdr:colOff>53975</xdr:colOff>
      <xdr:row>77</xdr:row>
      <xdr:rowOff>139065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149225</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xdr:rowOff>
    </xdr:from>
    <xdr:to>
      <xdr:col>82</xdr:col>
      <xdr:colOff>158750</xdr:colOff>
      <xdr:row>77</xdr:row>
      <xdr:rowOff>111760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26670</xdr:rowOff>
    </xdr:from>
    <xdr:ext cx="762000" cy="25908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5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99060</xdr:rowOff>
    </xdr:from>
    <xdr:to>
      <xdr:col>78</xdr:col>
      <xdr:colOff>120650</xdr:colOff>
      <xdr:row>77</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39370</xdr:rowOff>
    </xdr:from>
    <xdr:ext cx="7366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9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57785</xdr:rowOff>
    </xdr:from>
    <xdr:to>
      <xdr:col>74</xdr:col>
      <xdr:colOff>31750</xdr:colOff>
      <xdr:row>76</xdr:row>
      <xdr:rowOff>159385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169545</xdr:rowOff>
    </xdr:from>
    <xdr:ext cx="762000" cy="25209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56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101600</xdr:rowOff>
    </xdr:from>
    <xdr:to>
      <xdr:col>69</xdr:col>
      <xdr:colOff>142875</xdr:colOff>
      <xdr:row>78</xdr:row>
      <xdr:rowOff>31750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16510</xdr:rowOff>
    </xdr:from>
    <xdr:ext cx="75501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9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69215</xdr:rowOff>
    </xdr:from>
    <xdr:to>
      <xdr:col>65</xdr:col>
      <xdr:colOff>53975</xdr:colOff>
      <xdr:row>77</xdr:row>
      <xdr:rowOff>170815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155575</xdr:rowOff>
    </xdr:from>
    <xdr:ext cx="762000" cy="25209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72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20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209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209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209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153035</xdr:rowOff>
    </xdr:from>
    <xdr:to>
      <xdr:col>29</xdr:col>
      <xdr:colOff>127000</xdr:colOff>
      <xdr:row>20</xdr:row>
      <xdr:rowOff>13335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86610"/>
          <a:ext cx="0" cy="140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156845</xdr:rowOff>
    </xdr:from>
    <xdr:ext cx="755015" cy="25209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20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13335</xdr:rowOff>
    </xdr:from>
    <xdr:to>
      <xdr:col>30</xdr:col>
      <xdr:colOff>25400</xdr:colOff>
      <xdr:row>20</xdr:row>
      <xdr:rowOff>13335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89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67945</xdr:rowOff>
    </xdr:from>
    <xdr:ext cx="755015" cy="2584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007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149,530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153035</xdr:rowOff>
    </xdr:from>
    <xdr:to>
      <xdr:col>30</xdr:col>
      <xdr:colOff>25400</xdr:colOff>
      <xdr:row>11</xdr:row>
      <xdr:rowOff>153035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86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10795</xdr:rowOff>
    </xdr:from>
    <xdr:to>
      <xdr:col>29</xdr:col>
      <xdr:colOff>127000</xdr:colOff>
      <xdr:row>14</xdr:row>
      <xdr:rowOff>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287270"/>
          <a:ext cx="647700" cy="160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86995</xdr:rowOff>
    </xdr:from>
    <xdr:ext cx="755015" cy="25209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27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114935</xdr:rowOff>
    </xdr:from>
    <xdr:to>
      <xdr:col>29</xdr:col>
      <xdr:colOff>177800</xdr:colOff>
      <xdr:row>18</xdr:row>
      <xdr:rowOff>45085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141605</xdr:rowOff>
    </xdr:from>
    <xdr:to>
      <xdr:col>26</xdr:col>
      <xdr:colOff>50800</xdr:colOff>
      <xdr:row>14</xdr:row>
      <xdr:rowOff>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305300" y="241808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153035</xdr:rowOff>
    </xdr:from>
    <xdr:to>
      <xdr:col>26</xdr:col>
      <xdr:colOff>101600</xdr:colOff>
      <xdr:row>18</xdr:row>
      <xdr:rowOff>83185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311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67945</xdr:rowOff>
    </xdr:from>
    <xdr:ext cx="7366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141605</xdr:rowOff>
    </xdr:from>
    <xdr:to>
      <xdr:col>22</xdr:col>
      <xdr:colOff>114300</xdr:colOff>
      <xdr:row>14</xdr:row>
      <xdr:rowOff>55880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418080"/>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167005</xdr:rowOff>
    </xdr:from>
    <xdr:to>
      <xdr:col>22</xdr:col>
      <xdr:colOff>165100</xdr:colOff>
      <xdr:row>18</xdr:row>
      <xdr:rowOff>97790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3129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81915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55880</xdr:rowOff>
    </xdr:from>
    <xdr:to>
      <xdr:col>18</xdr:col>
      <xdr:colOff>177800</xdr:colOff>
      <xdr:row>14</xdr:row>
      <xdr:rowOff>166370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2503805"/>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76200</xdr:rowOff>
    </xdr:from>
    <xdr:to>
      <xdr:col>19</xdr:col>
      <xdr:colOff>38100</xdr:colOff>
      <xdr:row>18</xdr:row>
      <xdr:rowOff>6350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3038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162560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86360</xdr:rowOff>
    </xdr:from>
    <xdr:to>
      <xdr:col>15</xdr:col>
      <xdr:colOff>101600</xdr:colOff>
      <xdr:row>18</xdr:row>
      <xdr:rowOff>15875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30486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132080</xdr:rowOff>
    </xdr:from>
    <xdr:to>
      <xdr:col>29</xdr:col>
      <xdr:colOff>177800</xdr:colOff>
      <xdr:row>13</xdr:row>
      <xdr:rowOff>61595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237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147955</xdr:rowOff>
    </xdr:from>
    <xdr:ext cx="755015" cy="2584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8153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120650</xdr:rowOff>
    </xdr:from>
    <xdr:to>
      <xdr:col>26</xdr:col>
      <xdr:colOff>101600</xdr:colOff>
      <xdr:row>14</xdr:row>
      <xdr:rowOff>50800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3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60960</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6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90805</xdr:rowOff>
    </xdr:from>
    <xdr:to>
      <xdr:col>22</xdr:col>
      <xdr:colOff>165100</xdr:colOff>
      <xdr:row>14</xdr:row>
      <xdr:rowOff>20955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36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31115</xdr:rowOff>
    </xdr:from>
    <xdr:ext cx="762000" cy="25209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361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5080</xdr:rowOff>
    </xdr:from>
    <xdr:to>
      <xdr:col>19</xdr:col>
      <xdr:colOff>38100</xdr:colOff>
      <xdr:row>14</xdr:row>
      <xdr:rowOff>106680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45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117475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115570</xdr:rowOff>
    </xdr:from>
    <xdr:to>
      <xdr:col>15</xdr:col>
      <xdr:colOff>101600</xdr:colOff>
      <xdr:row>15</xdr:row>
      <xdr:rowOff>45720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56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55880</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172085</xdr:rowOff>
    </xdr:from>
    <xdr:to>
      <xdr:col>29</xdr:col>
      <xdr:colOff>127000</xdr:colOff>
      <xdr:row>37</xdr:row>
      <xdr:rowOff>150495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096635"/>
          <a:ext cx="0" cy="1178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123825</xdr:rowOff>
    </xdr:from>
    <xdr:ext cx="755015" cy="25209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5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-5,272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150495</xdr:rowOff>
    </xdr:from>
    <xdr:to>
      <xdr:col>30</xdr:col>
      <xdr:colOff>25400</xdr:colOff>
      <xdr:row>37</xdr:row>
      <xdr:rowOff>150495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27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87630</xdr:rowOff>
    </xdr:from>
    <xdr:ext cx="755015" cy="25590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730"/>
          <a:ext cx="755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56,587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172085</xdr:rowOff>
    </xdr:from>
    <xdr:to>
      <xdr:col>30</xdr:col>
      <xdr:colOff>25400</xdr:colOff>
      <xdr:row>33</xdr:row>
      <xdr:rowOff>172085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09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172085</xdr:rowOff>
    </xdr:from>
    <xdr:to>
      <xdr:col>29</xdr:col>
      <xdr:colOff>127000</xdr:colOff>
      <xdr:row>33</xdr:row>
      <xdr:rowOff>220345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096635"/>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200660</xdr:rowOff>
    </xdr:from>
    <xdr:ext cx="755015" cy="25209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101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177800</xdr:colOff>
      <xdr:row>35</xdr:row>
      <xdr:rowOff>330835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220345</xdr:rowOff>
    </xdr:from>
    <xdr:to>
      <xdr:col>26</xdr:col>
      <xdr:colOff>50800</xdr:colOff>
      <xdr:row>33</xdr:row>
      <xdr:rowOff>235585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14489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236855</xdr:rowOff>
    </xdr:from>
    <xdr:to>
      <xdr:col>26</xdr:col>
      <xdr:colOff>101600</xdr:colOff>
      <xdr:row>35</xdr:row>
      <xdr:rowOff>339090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322580</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235585</xdr:rowOff>
    </xdr:from>
    <xdr:to>
      <xdr:col>22</xdr:col>
      <xdr:colOff>114300</xdr:colOff>
      <xdr:row>33</xdr:row>
      <xdr:rowOff>320040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160135"/>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259715</xdr:rowOff>
    </xdr:from>
    <xdr:to>
      <xdr:col>22</xdr:col>
      <xdr:colOff>165100</xdr:colOff>
      <xdr:row>36</xdr:row>
      <xdr:rowOff>18415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3175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4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320040</xdr:rowOff>
    </xdr:from>
    <xdr:to>
      <xdr:col>18</xdr:col>
      <xdr:colOff>177800</xdr:colOff>
      <xdr:row>33</xdr:row>
      <xdr:rowOff>337820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24459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276860</xdr:rowOff>
    </xdr:from>
    <xdr:to>
      <xdr:col>19</xdr:col>
      <xdr:colOff>38100</xdr:colOff>
      <xdr:row>36</xdr:row>
      <xdr:rowOff>36195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20955</xdr:rowOff>
    </xdr:from>
    <xdr:ext cx="762000" cy="25400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4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241935</xdr:rowOff>
    </xdr:from>
    <xdr:to>
      <xdr:col>15</xdr:col>
      <xdr:colOff>101600</xdr:colOff>
      <xdr:row>36</xdr:row>
      <xdr:rowOff>1270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329565</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122555</xdr:rowOff>
    </xdr:from>
    <xdr:to>
      <xdr:col>29</xdr:col>
      <xdr:colOff>177800</xdr:colOff>
      <xdr:row>33</xdr:row>
      <xdr:rowOff>223520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047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68580</xdr:rowOff>
    </xdr:from>
    <xdr:ext cx="755015"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9313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56,587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169545</xdr:rowOff>
    </xdr:from>
    <xdr:to>
      <xdr:col>26</xdr:col>
      <xdr:colOff>101600</xdr:colOff>
      <xdr:row>33</xdr:row>
      <xdr:rowOff>271780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094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109855</xdr:rowOff>
    </xdr:from>
    <xdr:ext cx="736600" cy="25654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8629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54,102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184150</xdr:rowOff>
    </xdr:from>
    <xdr:to>
      <xdr:col>22</xdr:col>
      <xdr:colOff>165100</xdr:colOff>
      <xdr:row>33</xdr:row>
      <xdr:rowOff>286385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108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124460</xdr:rowOff>
    </xdr:from>
    <xdr:ext cx="762000" cy="25273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77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270510</xdr:rowOff>
    </xdr:from>
    <xdr:to>
      <xdr:col>19</xdr:col>
      <xdr:colOff>38100</xdr:colOff>
      <xdr:row>34</xdr:row>
      <xdr:rowOff>27940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38735</xdr:rowOff>
    </xdr:from>
    <xdr:ext cx="762000"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63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286385</xdr:rowOff>
    </xdr:from>
    <xdr:to>
      <xdr:col>15</xdr:col>
      <xdr:colOff>101600</xdr:colOff>
      <xdr:row>34</xdr:row>
      <xdr:rowOff>45720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210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55245</xdr:rowOff>
    </xdr:from>
    <xdr:ext cx="762000" cy="25400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79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09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63500</xdr:rowOff>
    </xdr:from>
    <xdr:to>
      <xdr:col>24</xdr:col>
      <xdr:colOff>62865</xdr:colOff>
      <xdr:row>39</xdr:row>
      <xdr:rowOff>20320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24130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44,794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20320</xdr:rowOff>
    </xdr:from>
    <xdr:to>
      <xdr:col>24</xdr:col>
      <xdr:colOff>152400</xdr:colOff>
      <xdr:row>39</xdr:row>
      <xdr:rowOff>20320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10160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126,185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63500</xdr:rowOff>
    </xdr:from>
    <xdr:to>
      <xdr:col>24</xdr:col>
      <xdr:colOff>152400</xdr:colOff>
      <xdr:row>31</xdr:row>
      <xdr:rowOff>63500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19685</xdr:rowOff>
    </xdr:from>
    <xdr:to>
      <xdr:col>24</xdr:col>
      <xdr:colOff>63500</xdr:colOff>
      <xdr:row>32</xdr:row>
      <xdr:rowOff>106045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0608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95885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106045</xdr:rowOff>
    </xdr:from>
    <xdr:to>
      <xdr:col>19</xdr:col>
      <xdr:colOff>177800</xdr:colOff>
      <xdr:row>32</xdr:row>
      <xdr:rowOff>145415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24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145415</xdr:rowOff>
    </xdr:from>
    <xdr:to>
      <xdr:col>20</xdr:col>
      <xdr:colOff>38100</xdr:colOff>
      <xdr:row>37</xdr:row>
      <xdr:rowOff>75565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66675</xdr:rowOff>
    </xdr:from>
    <xdr:ext cx="527685" cy="25209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410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145415</xdr:rowOff>
    </xdr:from>
    <xdr:to>
      <xdr:col>15</xdr:col>
      <xdr:colOff>50800</xdr:colOff>
      <xdr:row>33</xdr:row>
      <xdr:rowOff>65405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3181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74930</xdr:rowOff>
    </xdr:from>
    <xdr:ext cx="527685" cy="25209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418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65405</xdr:rowOff>
    </xdr:from>
    <xdr:to>
      <xdr:col>10</xdr:col>
      <xdr:colOff>114300</xdr:colOff>
      <xdr:row>35</xdr:row>
      <xdr:rowOff>76200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23255"/>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146685</xdr:rowOff>
    </xdr:from>
    <xdr:ext cx="527685" cy="2520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18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15875</xdr:rowOff>
    </xdr:from>
    <xdr:to>
      <xdr:col>6</xdr:col>
      <xdr:colOff>38100</xdr:colOff>
      <xdr:row>37</xdr:row>
      <xdr:rowOff>117475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109220</xdr:rowOff>
    </xdr:from>
    <xdr:ext cx="527685" cy="2520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52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140335</xdr:rowOff>
    </xdr:from>
    <xdr:to>
      <xdr:col>24</xdr:col>
      <xdr:colOff>114300</xdr:colOff>
      <xdr:row>32</xdr:row>
      <xdr:rowOff>70485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163195</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06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118,343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55245</xdr:rowOff>
    </xdr:from>
    <xdr:to>
      <xdr:col>20</xdr:col>
      <xdr:colOff>38100</xdr:colOff>
      <xdr:row>32</xdr:row>
      <xdr:rowOff>156845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1905</xdr:rowOff>
    </xdr:from>
    <xdr:ext cx="59182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53168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94615</xdr:rowOff>
    </xdr:from>
    <xdr:to>
      <xdr:col>15</xdr:col>
      <xdr:colOff>101600</xdr:colOff>
      <xdr:row>33</xdr:row>
      <xdr:rowOff>24765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41275</xdr:rowOff>
    </xdr:from>
    <xdr:ext cx="591820" cy="25209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53562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14605</xdr:rowOff>
    </xdr:from>
    <xdr:to>
      <xdr:col>10</xdr:col>
      <xdr:colOff>165100</xdr:colOff>
      <xdr:row>33</xdr:row>
      <xdr:rowOff>116205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132715</xdr:rowOff>
    </xdr:from>
    <xdr:ext cx="591820" cy="25209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54476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25400</xdr:rowOff>
    </xdr:from>
    <xdr:to>
      <xdr:col>6</xdr:col>
      <xdr:colOff>38100</xdr:colOff>
      <xdr:row>35</xdr:row>
      <xdr:rowOff>127000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143510</xdr:rowOff>
    </xdr:from>
    <xdr:ext cx="527685" cy="25209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801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935" cy="25209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42545</xdr:rowOff>
    </xdr:from>
    <xdr:to>
      <xdr:col>24</xdr:col>
      <xdr:colOff>62865</xdr:colOff>
      <xdr:row>57</xdr:row>
      <xdr:rowOff>118110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945"/>
          <a:ext cx="127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121920</xdr:rowOff>
    </xdr:from>
    <xdr:ext cx="534670" cy="25209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118110</xdr:rowOff>
    </xdr:from>
    <xdr:to>
      <xdr:col>24</xdr:col>
      <xdr:colOff>152400</xdr:colOff>
      <xdr:row>57</xdr:row>
      <xdr:rowOff>118110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160655</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246,279</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42545</xdr:rowOff>
    </xdr:from>
    <xdr:to>
      <xdr:col>24</xdr:col>
      <xdr:colOff>152400</xdr:colOff>
      <xdr:row>52</xdr:row>
      <xdr:rowOff>42545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93345</xdr:rowOff>
    </xdr:from>
    <xdr:to>
      <xdr:col>24</xdr:col>
      <xdr:colOff>63500</xdr:colOff>
      <xdr:row>56</xdr:row>
      <xdr:rowOff>130810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45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83185</xdr:rowOff>
    </xdr:from>
    <xdr:ext cx="534670"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104775</xdr:rowOff>
    </xdr:from>
    <xdr:to>
      <xdr:col>24</xdr:col>
      <xdr:colOff>114300</xdr:colOff>
      <xdr:row>57</xdr:row>
      <xdr:rowOff>34925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85090</xdr:rowOff>
    </xdr:from>
    <xdr:to>
      <xdr:col>19</xdr:col>
      <xdr:colOff>177800</xdr:colOff>
      <xdr:row>56</xdr:row>
      <xdr:rowOff>93345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862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93980</xdr:rowOff>
    </xdr:from>
    <xdr:to>
      <xdr:col>20</xdr:col>
      <xdr:colOff>38100</xdr:colOff>
      <xdr:row>57</xdr:row>
      <xdr:rowOff>24130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15240</xdr:rowOff>
    </xdr:from>
    <xdr:ext cx="52768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29965" y="9787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85090</xdr:rowOff>
    </xdr:from>
    <xdr:to>
      <xdr:col>15</xdr:col>
      <xdr:colOff>50800</xdr:colOff>
      <xdr:row>56</xdr:row>
      <xdr:rowOff>100330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86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116205</xdr:rowOff>
    </xdr:from>
    <xdr:to>
      <xdr:col>15</xdr:col>
      <xdr:colOff>101600</xdr:colOff>
      <xdr:row>57</xdr:row>
      <xdr:rowOff>46355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37465</xdr:rowOff>
    </xdr:from>
    <xdr:ext cx="52768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0965" y="9810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97790</xdr:rowOff>
    </xdr:from>
    <xdr:to>
      <xdr:col>10</xdr:col>
      <xdr:colOff>114300</xdr:colOff>
      <xdr:row>56</xdr:row>
      <xdr:rowOff>100330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98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128270</xdr:rowOff>
    </xdr:from>
    <xdr:to>
      <xdr:col>10</xdr:col>
      <xdr:colOff>165100</xdr:colOff>
      <xdr:row>57</xdr:row>
      <xdr:rowOff>58420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49530</xdr:rowOff>
    </xdr:from>
    <xdr:ext cx="52768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1965" y="9822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49530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40640</xdr:rowOff>
    </xdr:from>
    <xdr:ext cx="527685" cy="2520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9813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102870</xdr:rowOff>
    </xdr:from>
    <xdr:ext cx="534670"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2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42545</xdr:rowOff>
    </xdr:from>
    <xdr:to>
      <xdr:col>20</xdr:col>
      <xdr:colOff>38100</xdr:colOff>
      <xdr:row>56</xdr:row>
      <xdr:rowOff>144145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160655</xdr:rowOff>
    </xdr:from>
    <xdr:ext cx="52768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418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34290</xdr:rowOff>
    </xdr:from>
    <xdr:to>
      <xdr:col>15</xdr:col>
      <xdr:colOff>101600</xdr:colOff>
      <xdr:row>56</xdr:row>
      <xdr:rowOff>135890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152400</xdr:rowOff>
    </xdr:from>
    <xdr:ext cx="52768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410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49530</xdr:rowOff>
    </xdr:from>
    <xdr:to>
      <xdr:col>10</xdr:col>
      <xdr:colOff>165100</xdr:colOff>
      <xdr:row>56</xdr:row>
      <xdr:rowOff>151130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167640</xdr:rowOff>
    </xdr:from>
    <xdr:ext cx="527685" cy="25209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4259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46990</xdr:rowOff>
    </xdr:from>
    <xdr:to>
      <xdr:col>6</xdr:col>
      <xdr:colOff>38100</xdr:colOff>
      <xdr:row>56</xdr:row>
      <xdr:rowOff>148590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165100</xdr:rowOff>
    </xdr:from>
    <xdr:ext cx="527685"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423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66040</xdr:rowOff>
    </xdr:from>
    <xdr:to>
      <xdr:col>24</xdr:col>
      <xdr:colOff>62865</xdr:colOff>
      <xdr:row>78</xdr:row>
      <xdr:rowOff>126365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440"/>
          <a:ext cx="1270" cy="1089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130175</xdr:rowOff>
    </xdr:from>
    <xdr:ext cx="378460" cy="259080"/>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126365</xdr:rowOff>
    </xdr:from>
    <xdr:to>
      <xdr:col>24</xdr:col>
      <xdr:colOff>152400</xdr:colOff>
      <xdr:row>78</xdr:row>
      <xdr:rowOff>126365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12700</xdr:rowOff>
    </xdr:from>
    <xdr:ext cx="534670" cy="259080"/>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66040</xdr:rowOff>
    </xdr:from>
    <xdr:to>
      <xdr:col>24</xdr:col>
      <xdr:colOff>152400</xdr:colOff>
      <xdr:row>72</xdr:row>
      <xdr:rowOff>66040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113665</xdr:rowOff>
    </xdr:from>
    <xdr:to>
      <xdr:col>24</xdr:col>
      <xdr:colOff>63500</xdr:colOff>
      <xdr:row>77</xdr:row>
      <xdr:rowOff>141605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153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88265</xdr:rowOff>
    </xdr:from>
    <xdr:ext cx="469900" cy="25209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46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65405</xdr:rowOff>
    </xdr:from>
    <xdr:to>
      <xdr:col>24</xdr:col>
      <xdr:colOff>114300</xdr:colOff>
      <xdr:row>77</xdr:row>
      <xdr:rowOff>167005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113665</xdr:rowOff>
    </xdr:from>
    <xdr:to>
      <xdr:col>19</xdr:col>
      <xdr:colOff>177800</xdr:colOff>
      <xdr:row>78</xdr:row>
      <xdr:rowOff>27940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153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161290</xdr:rowOff>
    </xdr:from>
    <xdr:ext cx="462915"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350" y="133629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1905</xdr:rowOff>
    </xdr:from>
    <xdr:to>
      <xdr:col>15</xdr:col>
      <xdr:colOff>50800</xdr:colOff>
      <xdr:row>78</xdr:row>
      <xdr:rowOff>27940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50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73660</xdr:rowOff>
    </xdr:from>
    <xdr:to>
      <xdr:col>15</xdr:col>
      <xdr:colOff>101600</xdr:colOff>
      <xdr:row>78</xdr:row>
      <xdr:rowOff>3810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20320</xdr:rowOff>
    </xdr:from>
    <xdr:ext cx="462915" cy="25209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350" y="130505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1905</xdr:rowOff>
    </xdr:from>
    <xdr:to>
      <xdr:col>10</xdr:col>
      <xdr:colOff>114300</xdr:colOff>
      <xdr:row>78</xdr:row>
      <xdr:rowOff>9525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750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57150</xdr:rowOff>
    </xdr:from>
    <xdr:to>
      <xdr:col>10</xdr:col>
      <xdr:colOff>165100</xdr:colOff>
      <xdr:row>77</xdr:row>
      <xdr:rowOff>158750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3810</xdr:rowOff>
    </xdr:from>
    <xdr:ext cx="46291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350" y="13034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67945</xdr:rowOff>
    </xdr:from>
    <xdr:to>
      <xdr:col>6</xdr:col>
      <xdr:colOff>38100</xdr:colOff>
      <xdr:row>77</xdr:row>
      <xdr:rowOff>169545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xdr:rowOff>
    </xdr:from>
    <xdr:ext cx="46291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350" y="130448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90805</xdr:rowOff>
    </xdr:from>
    <xdr:to>
      <xdr:col>24</xdr:col>
      <xdr:colOff>114300</xdr:colOff>
      <xdr:row>78</xdr:row>
      <xdr:rowOff>20955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69215</xdr:rowOff>
    </xdr:from>
    <xdr:ext cx="469900" cy="259080"/>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63500</xdr:rowOff>
    </xdr:from>
    <xdr:to>
      <xdr:col>20</xdr:col>
      <xdr:colOff>38100</xdr:colOff>
      <xdr:row>77</xdr:row>
      <xdr:rowOff>164465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9525</xdr:rowOff>
    </xdr:from>
    <xdr:ext cx="462915" cy="2520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350" y="130397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148590</xdr:rowOff>
    </xdr:from>
    <xdr:to>
      <xdr:col>15</xdr:col>
      <xdr:colOff>101600</xdr:colOff>
      <xdr:row>78</xdr:row>
      <xdr:rowOff>78740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69850</xdr:rowOff>
    </xdr:from>
    <xdr:ext cx="46291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350" y="134429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122555</xdr:rowOff>
    </xdr:from>
    <xdr:to>
      <xdr:col>10</xdr:col>
      <xdr:colOff>165100</xdr:colOff>
      <xdr:row>78</xdr:row>
      <xdr:rowOff>52705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43815</xdr:rowOff>
    </xdr:from>
    <xdr:ext cx="462915" cy="25209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350" y="13416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130175</xdr:rowOff>
    </xdr:from>
    <xdr:to>
      <xdr:col>6</xdr:col>
      <xdr:colOff>38100</xdr:colOff>
      <xdr:row>78</xdr:row>
      <xdr:rowOff>60325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52070</xdr:rowOff>
    </xdr:from>
    <xdr:ext cx="462915" cy="25209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350" y="134251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160020</xdr:rowOff>
    </xdr:from>
    <xdr:to>
      <xdr:col>24</xdr:col>
      <xdr:colOff>62865</xdr:colOff>
      <xdr:row>99</xdr:row>
      <xdr:rowOff>106680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52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110490</xdr:rowOff>
    </xdr:from>
    <xdr:ext cx="534670" cy="25209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40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55,121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106680</xdr:rowOff>
    </xdr:from>
    <xdr:ext cx="598805"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160020</xdr:rowOff>
    </xdr:from>
    <xdr:to>
      <xdr:col>24</xdr:col>
      <xdr:colOff>152400</xdr:colOff>
      <xdr:row>90</xdr:row>
      <xdr:rowOff>160020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40640</xdr:rowOff>
    </xdr:from>
    <xdr:to>
      <xdr:col>24</xdr:col>
      <xdr:colOff>63500</xdr:colOff>
      <xdr:row>97</xdr:row>
      <xdr:rowOff>126365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7129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55880</xdr:rowOff>
    </xdr:from>
    <xdr:ext cx="534670"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33020</xdr:rowOff>
    </xdr:from>
    <xdr:to>
      <xdr:col>24</xdr:col>
      <xdr:colOff>114300</xdr:colOff>
      <xdr:row>96</xdr:row>
      <xdr:rowOff>134620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165100</xdr:rowOff>
    </xdr:from>
    <xdr:to>
      <xdr:col>19</xdr:col>
      <xdr:colOff>177800</xdr:colOff>
      <xdr:row>97</xdr:row>
      <xdr:rowOff>126365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430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143510</xdr:rowOff>
    </xdr:from>
    <xdr:to>
      <xdr:col>20</xdr:col>
      <xdr:colOff>38100</xdr:colOff>
      <xdr:row>97</xdr:row>
      <xdr:rowOff>73660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90170</xdr:rowOff>
    </xdr:from>
    <xdr:ext cx="52768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377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165100</xdr:rowOff>
    </xdr:from>
    <xdr:to>
      <xdr:col>15</xdr:col>
      <xdr:colOff>50800</xdr:colOff>
      <xdr:row>98</xdr:row>
      <xdr:rowOff>120650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430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107315</xdr:rowOff>
    </xdr:from>
    <xdr:ext cx="59182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580" y="162236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81280</xdr:rowOff>
    </xdr:from>
    <xdr:to>
      <xdr:col>10</xdr:col>
      <xdr:colOff>114300</xdr:colOff>
      <xdr:row>98</xdr:row>
      <xdr:rowOff>120650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833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57785</xdr:rowOff>
    </xdr:from>
    <xdr:to>
      <xdr:col>10</xdr:col>
      <xdr:colOff>165100</xdr:colOff>
      <xdr:row>98</xdr:row>
      <xdr:rowOff>159385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4445</xdr:rowOff>
    </xdr:from>
    <xdr:ext cx="52768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635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99695</xdr:rowOff>
    </xdr:from>
    <xdr:to>
      <xdr:col>6</xdr:col>
      <xdr:colOff>38100</xdr:colOff>
      <xdr:row>99</xdr:row>
      <xdr:rowOff>29845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90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20955</xdr:rowOff>
    </xdr:from>
    <xdr:ext cx="527685" cy="25209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994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160655</xdr:rowOff>
    </xdr:from>
    <xdr:to>
      <xdr:col>24</xdr:col>
      <xdr:colOff>114300</xdr:colOff>
      <xdr:row>97</xdr:row>
      <xdr:rowOff>90805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139065</xdr:rowOff>
    </xdr:from>
    <xdr:ext cx="534670" cy="25908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75565</xdr:rowOff>
    </xdr:from>
    <xdr:to>
      <xdr:col>20</xdr:col>
      <xdr:colOff>38100</xdr:colOff>
      <xdr:row>98</xdr:row>
      <xdr:rowOff>6350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168275</xdr:rowOff>
    </xdr:from>
    <xdr:ext cx="527685" cy="25209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7989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114300</xdr:rowOff>
    </xdr:from>
    <xdr:to>
      <xdr:col>15</xdr:col>
      <xdr:colOff>101600</xdr:colOff>
      <xdr:row>97</xdr:row>
      <xdr:rowOff>44450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35560</xdr:rowOff>
    </xdr:from>
    <xdr:ext cx="52768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66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69850</xdr:rowOff>
    </xdr:from>
    <xdr:to>
      <xdr:col>10</xdr:col>
      <xdr:colOff>165100</xdr:colOff>
      <xdr:row>98</xdr:row>
      <xdr:rowOff>171450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162560</xdr:rowOff>
    </xdr:from>
    <xdr:ext cx="52768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964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30480</xdr:rowOff>
    </xdr:from>
    <xdr:to>
      <xdr:col>6</xdr:col>
      <xdr:colOff>38100</xdr:colOff>
      <xdr:row>98</xdr:row>
      <xdr:rowOff>132080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148590</xdr:rowOff>
    </xdr:from>
    <xdr:ext cx="52768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607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645" cy="25209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64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13970</xdr:rowOff>
    </xdr:from>
    <xdr:to>
      <xdr:col>54</xdr:col>
      <xdr:colOff>189865</xdr:colOff>
      <xdr:row>37</xdr:row>
      <xdr:rowOff>125730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00370"/>
          <a:ext cx="127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129540</xdr:rowOff>
    </xdr:from>
    <xdr:ext cx="534670" cy="25908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34,339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125730</xdr:rowOff>
    </xdr:from>
    <xdr:to>
      <xdr:col>55</xdr:col>
      <xdr:colOff>88900</xdr:colOff>
      <xdr:row>37</xdr:row>
      <xdr:rowOff>125730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132080</xdr:rowOff>
    </xdr:from>
    <xdr:ext cx="598805" cy="25209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755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13970</xdr:rowOff>
    </xdr:from>
    <xdr:to>
      <xdr:col>55</xdr:col>
      <xdr:colOff>88900</xdr:colOff>
      <xdr:row>32</xdr:row>
      <xdr:rowOff>13970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0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8255</xdr:rowOff>
    </xdr:from>
    <xdr:to>
      <xdr:col>55</xdr:col>
      <xdr:colOff>0</xdr:colOff>
      <xdr:row>35</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090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41275</xdr:rowOff>
    </xdr:from>
    <xdr:ext cx="534670" cy="25209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134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63500</xdr:rowOff>
    </xdr:from>
    <xdr:to>
      <xdr:col>55</xdr:col>
      <xdr:colOff>50800</xdr:colOff>
      <xdr:row>36</xdr:row>
      <xdr:rowOff>164465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8255</xdr:rowOff>
    </xdr:from>
    <xdr:to>
      <xdr:col>50</xdr:col>
      <xdr:colOff>114300</xdr:colOff>
      <xdr:row>35</xdr:row>
      <xdr:rowOff>34290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090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165100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156210</xdr:rowOff>
    </xdr:from>
    <xdr:ext cx="527685" cy="25209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1965" y="6328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153035</xdr:rowOff>
    </xdr:from>
    <xdr:to>
      <xdr:col>45</xdr:col>
      <xdr:colOff>177800</xdr:colOff>
      <xdr:row>35</xdr:row>
      <xdr:rowOff>34290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25085"/>
          <a:ext cx="889000" cy="909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92710</xdr:rowOff>
    </xdr:from>
    <xdr:to>
      <xdr:col>46</xdr:col>
      <xdr:colOff>38100</xdr:colOff>
      <xdr:row>37</xdr:row>
      <xdr:rowOff>22860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13970</xdr:rowOff>
    </xdr:from>
    <xdr:ext cx="52768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2965" y="6357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29</xdr:row>
      <xdr:rowOff>153035</xdr:rowOff>
    </xdr:from>
    <xdr:to>
      <xdr:col>41</xdr:col>
      <xdr:colOff>50800</xdr:colOff>
      <xdr:row>32</xdr:row>
      <xdr:rowOff>76835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25085"/>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102870</xdr:rowOff>
    </xdr:from>
    <xdr:to>
      <xdr:col>41</xdr:col>
      <xdr:colOff>101600</xdr:colOff>
      <xdr:row>32</xdr:row>
      <xdr:rowOff>33020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4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24130</xdr:rowOff>
    </xdr:from>
    <xdr:ext cx="59182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580" y="55105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53340</xdr:rowOff>
    </xdr:from>
    <xdr:to>
      <xdr:col>36</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146685</xdr:rowOff>
    </xdr:from>
    <xdr:ext cx="527685" cy="25209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4965" y="6318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146050</xdr:rowOff>
    </xdr:from>
    <xdr:to>
      <xdr:col>55</xdr:col>
      <xdr:colOff>50800</xdr:colOff>
      <xdr:row>35</xdr:row>
      <xdr:rowOff>76200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168910</xdr:rowOff>
    </xdr:from>
    <xdr:ext cx="534670" cy="25209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267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128905</xdr:rowOff>
    </xdr:from>
    <xdr:to>
      <xdr:col>50</xdr:col>
      <xdr:colOff>165100</xdr:colOff>
      <xdr:row>35</xdr:row>
      <xdr:rowOff>59055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75565</xdr:rowOff>
    </xdr:from>
    <xdr:ext cx="527685" cy="2520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1965" y="57334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154940</xdr:rowOff>
    </xdr:from>
    <xdr:to>
      <xdr:col>46</xdr:col>
      <xdr:colOff>38100</xdr:colOff>
      <xdr:row>35</xdr:row>
      <xdr:rowOff>85090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101600</xdr:rowOff>
    </xdr:from>
    <xdr:ext cx="52768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2965" y="5759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102235</xdr:rowOff>
    </xdr:from>
    <xdr:to>
      <xdr:col>41</xdr:col>
      <xdr:colOff>101600</xdr:colOff>
      <xdr:row>30</xdr:row>
      <xdr:rowOff>32385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0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48895</xdr:rowOff>
    </xdr:from>
    <xdr:ext cx="59182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580" y="48494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26035</xdr:rowOff>
    </xdr:from>
    <xdr:to>
      <xdr:col>36</xdr:col>
      <xdr:colOff>165100</xdr:colOff>
      <xdr:row>32</xdr:row>
      <xdr:rowOff>127635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30</xdr:row>
      <xdr:rowOff>144145</xdr:rowOff>
    </xdr:from>
    <xdr:ext cx="591820" cy="25209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580" y="52876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645" cy="25209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64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144145</xdr:rowOff>
    </xdr:from>
    <xdr:to>
      <xdr:col>54</xdr:col>
      <xdr:colOff>189865</xdr:colOff>
      <xdr:row>58</xdr:row>
      <xdr:rowOff>114935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1664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118745</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114935</xdr:rowOff>
    </xdr:from>
    <xdr:to>
      <xdr:col>55</xdr:col>
      <xdr:colOff>88900</xdr:colOff>
      <xdr:row>58</xdr:row>
      <xdr:rowOff>114935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8805" cy="2584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189,451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144145</xdr:rowOff>
    </xdr:from>
    <xdr:to>
      <xdr:col>55</xdr:col>
      <xdr:colOff>88900</xdr:colOff>
      <xdr:row>50</xdr:row>
      <xdr:rowOff>144145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85090</xdr:rowOff>
    </xdr:from>
    <xdr:to>
      <xdr:col>55</xdr:col>
      <xdr:colOff>0</xdr:colOff>
      <xdr:row>57</xdr:row>
      <xdr:rowOff>138430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577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14605</xdr:rowOff>
    </xdr:from>
    <xdr:ext cx="534670" cy="25908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163195</xdr:rowOff>
    </xdr:from>
    <xdr:to>
      <xdr:col>55</xdr:col>
      <xdr:colOff>50800</xdr:colOff>
      <xdr:row>57</xdr:row>
      <xdr:rowOff>93345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53975</xdr:rowOff>
    </xdr:from>
    <xdr:to>
      <xdr:col>50</xdr:col>
      <xdr:colOff>114300</xdr:colOff>
      <xdr:row>57</xdr:row>
      <xdr:rowOff>138430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5517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6350</xdr:rowOff>
    </xdr:from>
    <xdr:to>
      <xdr:col>50</xdr:col>
      <xdr:colOff>165100</xdr:colOff>
      <xdr:row>57</xdr:row>
      <xdr:rowOff>107315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123825</xdr:rowOff>
    </xdr:from>
    <xdr:ext cx="527685" cy="25209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1965" y="95535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53975</xdr:rowOff>
    </xdr:from>
    <xdr:to>
      <xdr:col>45</xdr:col>
      <xdr:colOff>177800</xdr:colOff>
      <xdr:row>57</xdr:row>
      <xdr:rowOff>86360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5517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78740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69850</xdr:rowOff>
    </xdr:from>
    <xdr:ext cx="52768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2965" y="9842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26670</xdr:rowOff>
    </xdr:from>
    <xdr:to>
      <xdr:col>41</xdr:col>
      <xdr:colOff>50800</xdr:colOff>
      <xdr:row>57</xdr:row>
      <xdr:rowOff>86360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2787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97790</xdr:rowOff>
    </xdr:from>
    <xdr:to>
      <xdr:col>41</xdr:col>
      <xdr:colOff>101600</xdr:colOff>
      <xdr:row>57</xdr:row>
      <xdr:rowOff>27305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43815</xdr:rowOff>
    </xdr:from>
    <xdr:ext cx="527685" cy="25209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3965" y="9473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57785</xdr:rowOff>
    </xdr:from>
    <xdr:to>
      <xdr:col>36</xdr:col>
      <xdr:colOff>165100</xdr:colOff>
      <xdr:row>56</xdr:row>
      <xdr:rowOff>159385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150495</xdr:rowOff>
    </xdr:from>
    <xdr:ext cx="52768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4965" y="9751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34290</xdr:rowOff>
    </xdr:from>
    <xdr:to>
      <xdr:col>55</xdr:col>
      <xdr:colOff>50800</xdr:colOff>
      <xdr:row>57</xdr:row>
      <xdr:rowOff>135890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12700</xdr:rowOff>
    </xdr:from>
    <xdr:ext cx="53467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87630</xdr:rowOff>
    </xdr:from>
    <xdr:to>
      <xdr:col>50</xdr:col>
      <xdr:colOff>165100</xdr:colOff>
      <xdr:row>58</xdr:row>
      <xdr:rowOff>17780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8890</xdr:rowOff>
    </xdr:from>
    <xdr:ext cx="527685" cy="25209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9952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3175</xdr:rowOff>
    </xdr:from>
    <xdr:to>
      <xdr:col>46</xdr:col>
      <xdr:colOff>38100</xdr:colOff>
      <xdr:row>56</xdr:row>
      <xdr:rowOff>104775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121285</xdr:rowOff>
    </xdr:from>
    <xdr:ext cx="527685" cy="2520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9379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35560</xdr:rowOff>
    </xdr:from>
    <xdr:to>
      <xdr:col>41</xdr:col>
      <xdr:colOff>101600</xdr:colOff>
      <xdr:row>57</xdr:row>
      <xdr:rowOff>137160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128270</xdr:rowOff>
    </xdr:from>
    <xdr:ext cx="52768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9900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2768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352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729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118110</xdr:rowOff>
    </xdr:from>
    <xdr:ext cx="534670"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4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74,326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0</xdr:rowOff>
    </xdr:from>
    <xdr:to>
      <xdr:col>55</xdr:col>
      <xdr:colOff>88900</xdr:colOff>
      <xdr:row>71</xdr:row>
      <xdr:rowOff>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7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100965</xdr:rowOff>
    </xdr:from>
    <xdr:to>
      <xdr:col>55</xdr:col>
      <xdr:colOff>0</xdr:colOff>
      <xdr:row>79</xdr:row>
      <xdr:rowOff>15240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406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24765</xdr:rowOff>
    </xdr:from>
    <xdr:ext cx="469900" cy="25908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26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1905</xdr:rowOff>
    </xdr:from>
    <xdr:to>
      <xdr:col>55</xdr:col>
      <xdr:colOff>50800</xdr:colOff>
      <xdr:row>78</xdr:row>
      <xdr:rowOff>103505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90805</xdr:rowOff>
    </xdr:from>
    <xdr:to>
      <xdr:col>50</xdr:col>
      <xdr:colOff>114300</xdr:colOff>
      <xdr:row>79</xdr:row>
      <xdr:rowOff>15240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606655"/>
          <a:ext cx="889000" cy="953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73025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89535</xdr:rowOff>
    </xdr:from>
    <xdr:ext cx="527685" cy="25209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3119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90805</xdr:rowOff>
    </xdr:from>
    <xdr:to>
      <xdr:col>45</xdr:col>
      <xdr:colOff>177800</xdr:colOff>
      <xdr:row>77</xdr:row>
      <xdr:rowOff>67945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606655"/>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116205</xdr:rowOff>
    </xdr:from>
    <xdr:to>
      <xdr:col>46</xdr:col>
      <xdr:colOff>38100</xdr:colOff>
      <xdr:row>78</xdr:row>
      <xdr:rowOff>46355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37465</xdr:rowOff>
    </xdr:from>
    <xdr:ext cx="52768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3410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67945</xdr:rowOff>
    </xdr:from>
    <xdr:to>
      <xdr:col>41</xdr:col>
      <xdr:colOff>50800</xdr:colOff>
      <xdr:row>77</xdr:row>
      <xdr:rowOff>127635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6959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86995</xdr:rowOff>
    </xdr:from>
    <xdr:to>
      <xdr:col>41</xdr:col>
      <xdr:colOff>101600</xdr:colOff>
      <xdr:row>78</xdr:row>
      <xdr:rowOff>17780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8255</xdr:rowOff>
    </xdr:from>
    <xdr:ext cx="527685" cy="25209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3381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150495</xdr:rowOff>
    </xdr:from>
    <xdr:ext cx="52768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3009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50165</xdr:rowOff>
    </xdr:from>
    <xdr:to>
      <xdr:col>55</xdr:col>
      <xdr:colOff>50800</xdr:colOff>
      <xdr:row>78</xdr:row>
      <xdr:rowOff>151765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151765</xdr:rowOff>
    </xdr:from>
    <xdr:ext cx="469900" cy="25908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135890</xdr:rowOff>
    </xdr:from>
    <xdr:to>
      <xdr:col>50</xdr:col>
      <xdr:colOff>165100</xdr:colOff>
      <xdr:row>79</xdr:row>
      <xdr:rowOff>66040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57150</xdr:rowOff>
    </xdr:from>
    <xdr:ext cx="46291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350" y="13601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40640</xdr:rowOff>
    </xdr:from>
    <xdr:to>
      <xdr:col>46</xdr:col>
      <xdr:colOff>38100</xdr:colOff>
      <xdr:row>73</xdr:row>
      <xdr:rowOff>141605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158115</xdr:rowOff>
    </xdr:from>
    <xdr:ext cx="527685" cy="25209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2965" y="12331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17780</xdr:rowOff>
    </xdr:from>
    <xdr:to>
      <xdr:col>41</xdr:col>
      <xdr:colOff>101600</xdr:colOff>
      <xdr:row>77</xdr:row>
      <xdr:rowOff>118745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135255</xdr:rowOff>
    </xdr:from>
    <xdr:ext cx="527685" cy="2520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3965" y="129940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76835</xdr:rowOff>
    </xdr:from>
    <xdr:to>
      <xdr:col>36</xdr:col>
      <xdr:colOff>165100</xdr:colOff>
      <xdr:row>78</xdr:row>
      <xdr:rowOff>6985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169545</xdr:rowOff>
    </xdr:from>
    <xdr:ext cx="527685" cy="2520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3371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99</xdr:row>
      <xdr:rowOff>36195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5402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209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141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169545</xdr:rowOff>
    </xdr:from>
    <xdr:ext cx="598805" cy="25209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8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130,374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93345</xdr:rowOff>
    </xdr:from>
    <xdr:to>
      <xdr:col>55</xdr:col>
      <xdr:colOff>0</xdr:colOff>
      <xdr:row>97</xdr:row>
      <xdr:rowOff>116205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239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54610</xdr:rowOff>
    </xdr:from>
    <xdr:ext cx="534670" cy="25209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852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76200</xdr:rowOff>
    </xdr:from>
    <xdr:to>
      <xdr:col>55</xdr:col>
      <xdr:colOff>50800</xdr:colOff>
      <xdr:row>98</xdr:row>
      <xdr:rowOff>6350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116205</xdr:rowOff>
    </xdr:from>
    <xdr:to>
      <xdr:col>50</xdr:col>
      <xdr:colOff>114300</xdr:colOff>
      <xdr:row>98</xdr:row>
      <xdr:rowOff>121285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4685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109220</xdr:rowOff>
    </xdr:from>
    <xdr:to>
      <xdr:col>50</xdr:col>
      <xdr:colOff>165100</xdr:colOff>
      <xdr:row>98</xdr:row>
      <xdr:rowOff>39370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30480</xdr:rowOff>
    </xdr:from>
    <xdr:ext cx="527685" cy="25209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832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43815</xdr:rowOff>
    </xdr:from>
    <xdr:to>
      <xdr:col>45</xdr:col>
      <xdr:colOff>177800</xdr:colOff>
      <xdr:row>98</xdr:row>
      <xdr:rowOff>121285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4591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27685" cy="25209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511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35560</xdr:rowOff>
    </xdr:from>
    <xdr:to>
      <xdr:col>41</xdr:col>
      <xdr:colOff>50800</xdr:colOff>
      <xdr:row>98</xdr:row>
      <xdr:rowOff>43815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9476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64135</xdr:rowOff>
    </xdr:from>
    <xdr:to>
      <xdr:col>41</xdr:col>
      <xdr:colOff>101600</xdr:colOff>
      <xdr:row>97</xdr:row>
      <xdr:rowOff>166370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10795</xdr:rowOff>
    </xdr:from>
    <xdr:ext cx="52768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4699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36830</xdr:rowOff>
    </xdr:from>
    <xdr:to>
      <xdr:col>36</xdr:col>
      <xdr:colOff>165100</xdr:colOff>
      <xdr:row>97</xdr:row>
      <xdr:rowOff>138430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129540</xdr:rowOff>
    </xdr:from>
    <xdr:ext cx="52768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76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42545</xdr:rowOff>
    </xdr:from>
    <xdr:to>
      <xdr:col>55</xdr:col>
      <xdr:colOff>50800</xdr:colOff>
      <xdr:row>97</xdr:row>
      <xdr:rowOff>144145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65405</xdr:rowOff>
    </xdr:from>
    <xdr:ext cx="534670" cy="25209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246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65405</xdr:rowOff>
    </xdr:from>
    <xdr:to>
      <xdr:col>50</xdr:col>
      <xdr:colOff>165100</xdr:colOff>
      <xdr:row>97</xdr:row>
      <xdr:rowOff>167005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12065</xdr:rowOff>
    </xdr:from>
    <xdr:ext cx="52768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471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70485</xdr:rowOff>
    </xdr:from>
    <xdr:to>
      <xdr:col>46</xdr:col>
      <xdr:colOff>38100</xdr:colOff>
      <xdr:row>99</xdr:row>
      <xdr:rowOff>635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163195</xdr:rowOff>
    </xdr:from>
    <xdr:ext cx="52768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965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164465</xdr:rowOff>
    </xdr:from>
    <xdr:to>
      <xdr:col>41</xdr:col>
      <xdr:colOff>101600</xdr:colOff>
      <xdr:row>98</xdr:row>
      <xdr:rowOff>94615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86360</xdr:rowOff>
    </xdr:from>
    <xdr:ext cx="527685" cy="25209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888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156210</xdr:rowOff>
    </xdr:from>
    <xdr:to>
      <xdr:col>36</xdr:col>
      <xdr:colOff>165100</xdr:colOff>
      <xdr:row>96</xdr:row>
      <xdr:rowOff>86360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102870</xdr:rowOff>
    </xdr:from>
    <xdr:ext cx="52768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219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93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09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09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57150</xdr:rowOff>
    </xdr:from>
    <xdr:to>
      <xdr:col>85</xdr:col>
      <xdr:colOff>126365</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72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118745</xdr:rowOff>
    </xdr:from>
    <xdr:ext cx="249555" cy="259080"/>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3810</xdr:rowOff>
    </xdr:from>
    <xdr:ext cx="534670" cy="259080"/>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43,286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57150</xdr:rowOff>
    </xdr:from>
    <xdr:to>
      <xdr:col>86</xdr:col>
      <xdr:colOff>25400</xdr:colOff>
      <xdr:row>31</xdr:row>
      <xdr:rowOff>57150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57150</xdr:rowOff>
    </xdr:from>
    <xdr:to>
      <xdr:col>85</xdr:col>
      <xdr:colOff>127000</xdr:colOff>
      <xdr:row>39</xdr:row>
      <xdr:rowOff>57150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4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163195</xdr:rowOff>
    </xdr:from>
    <xdr:ext cx="469900" cy="259080"/>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78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13335</xdr:rowOff>
    </xdr:from>
    <xdr:to>
      <xdr:col>85</xdr:col>
      <xdr:colOff>177800</xdr:colOff>
      <xdr:row>39</xdr:row>
      <xdr:rowOff>114935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96520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437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162560</xdr:rowOff>
    </xdr:from>
    <xdr:to>
      <xdr:col>81</xdr:col>
      <xdr:colOff>101600</xdr:colOff>
      <xdr:row>39</xdr:row>
      <xdr:rowOff>92710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109220</xdr:rowOff>
    </xdr:from>
    <xdr:ext cx="462915" cy="25209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350" y="64528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90805</xdr:rowOff>
    </xdr:from>
    <xdr:to>
      <xdr:col>76</xdr:col>
      <xdr:colOff>114300</xdr:colOff>
      <xdr:row>39</xdr:row>
      <xdr:rowOff>96520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7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93980</xdr:rowOff>
    </xdr:from>
    <xdr:ext cx="46291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350" y="6437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29210</xdr:rowOff>
    </xdr:from>
    <xdr:to>
      <xdr:col>71</xdr:col>
      <xdr:colOff>177800</xdr:colOff>
      <xdr:row>39</xdr:row>
      <xdr:rowOff>90805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4431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94615</xdr:rowOff>
    </xdr:from>
    <xdr:to>
      <xdr:col>72</xdr:col>
      <xdr:colOff>38100</xdr:colOff>
      <xdr:row>39</xdr:row>
      <xdr:rowOff>24765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41275</xdr:rowOff>
    </xdr:from>
    <xdr:ext cx="462915" cy="25209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350" y="63849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101600</xdr:rowOff>
    </xdr:from>
    <xdr:to>
      <xdr:col>67</xdr:col>
      <xdr:colOff>101600</xdr:colOff>
      <xdr:row>39</xdr:row>
      <xdr:rowOff>31750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22860</xdr:rowOff>
    </xdr:from>
    <xdr:ext cx="46291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350" y="6709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137160</xdr:rowOff>
    </xdr:from>
    <xdr:ext cx="469900" cy="259080"/>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99060</xdr:rowOff>
    </xdr:from>
    <xdr:ext cx="462915" cy="25209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350" y="67856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45720</xdr:rowOff>
    </xdr:from>
    <xdr:to>
      <xdr:col>76</xdr:col>
      <xdr:colOff>165100</xdr:colOff>
      <xdr:row>39</xdr:row>
      <xdr:rowOff>147320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138430</xdr:rowOff>
    </xdr:from>
    <xdr:ext cx="31369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455"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40640</xdr:rowOff>
    </xdr:from>
    <xdr:to>
      <xdr:col>72</xdr:col>
      <xdr:colOff>38100</xdr:colOff>
      <xdr:row>39</xdr:row>
      <xdr:rowOff>141605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132715</xdr:rowOff>
    </xdr:from>
    <xdr:ext cx="378460" cy="2520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70" y="68192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149860</xdr:rowOff>
    </xdr:from>
    <xdr:to>
      <xdr:col>67</xdr:col>
      <xdr:colOff>101600</xdr:colOff>
      <xdr:row>38</xdr:row>
      <xdr:rowOff>80010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96520</xdr:rowOff>
    </xdr:from>
    <xdr:ext cx="46291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350" y="62687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92075</xdr:rowOff>
    </xdr:from>
    <xdr:to>
      <xdr:col>85</xdr:col>
      <xdr:colOff>126365</xdr:colOff>
      <xdr:row>78</xdr:row>
      <xdr:rowOff>156210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22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160020</xdr:rowOff>
    </xdr:from>
    <xdr:ext cx="46990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3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156210</xdr:rowOff>
    </xdr:from>
    <xdr:to>
      <xdr:col>86</xdr:col>
      <xdr:colOff>25400</xdr:colOff>
      <xdr:row>78</xdr:row>
      <xdr:rowOff>156210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38735</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697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105,430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92075</xdr:rowOff>
    </xdr:from>
    <xdr:to>
      <xdr:col>86</xdr:col>
      <xdr:colOff>25400</xdr:colOff>
      <xdr:row>69</xdr:row>
      <xdr:rowOff>92075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2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17780</xdr:rowOff>
    </xdr:from>
    <xdr:to>
      <xdr:col>85</xdr:col>
      <xdr:colOff>127000</xdr:colOff>
      <xdr:row>71</xdr:row>
      <xdr:rowOff>130810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19073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155575</xdr:rowOff>
    </xdr:from>
    <xdr:ext cx="534670" cy="25209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143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6350</xdr:rowOff>
    </xdr:from>
    <xdr:to>
      <xdr:col>85</xdr:col>
      <xdr:colOff>177800</xdr:colOff>
      <xdr:row>76</xdr:row>
      <xdr:rowOff>107315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130810</xdr:rowOff>
    </xdr:from>
    <xdr:to>
      <xdr:col>81</xdr:col>
      <xdr:colOff>50800</xdr:colOff>
      <xdr:row>71</xdr:row>
      <xdr:rowOff>135255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303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15240</xdr:rowOff>
    </xdr:from>
    <xdr:to>
      <xdr:col>81</xdr:col>
      <xdr:colOff>101600</xdr:colOff>
      <xdr:row>76</xdr:row>
      <xdr:rowOff>116840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107950</xdr:rowOff>
    </xdr:from>
    <xdr:ext cx="52768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313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69</xdr:row>
      <xdr:rowOff>170815</xdr:rowOff>
    </xdr:from>
    <xdr:to>
      <xdr:col>76</xdr:col>
      <xdr:colOff>114300</xdr:colOff>
      <xdr:row>71</xdr:row>
      <xdr:rowOff>135255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00086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31115</xdr:rowOff>
    </xdr:from>
    <xdr:to>
      <xdr:col>76</xdr:col>
      <xdr:colOff>165100</xdr:colOff>
      <xdr:row>76</xdr:row>
      <xdr:rowOff>132715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123825</xdr:rowOff>
    </xdr:from>
    <xdr:ext cx="527685" cy="25209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154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69</xdr:row>
      <xdr:rowOff>170815</xdr:rowOff>
    </xdr:from>
    <xdr:to>
      <xdr:col>71</xdr:col>
      <xdr:colOff>177800</xdr:colOff>
      <xdr:row>72</xdr:row>
      <xdr:rowOff>53340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000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52705</xdr:rowOff>
    </xdr:from>
    <xdr:to>
      <xdr:col>72</xdr:col>
      <xdr:colOff>38100</xdr:colOff>
      <xdr:row>76</xdr:row>
      <xdr:rowOff>154940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145415</xdr:rowOff>
    </xdr:from>
    <xdr:ext cx="527685" cy="25209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175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163195</xdr:rowOff>
    </xdr:from>
    <xdr:to>
      <xdr:col>67</xdr:col>
      <xdr:colOff>101600</xdr:colOff>
      <xdr:row>76</xdr:row>
      <xdr:rowOff>93345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84455</xdr:rowOff>
    </xdr:from>
    <xdr:ext cx="52768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114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70</xdr:row>
      <xdr:rowOff>137795</xdr:rowOff>
    </xdr:from>
    <xdr:to>
      <xdr:col>85</xdr:col>
      <xdr:colOff>177800</xdr:colOff>
      <xdr:row>71</xdr:row>
      <xdr:rowOff>67945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160655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199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80010</xdr:rowOff>
    </xdr:from>
    <xdr:to>
      <xdr:col>81</xdr:col>
      <xdr:colOff>101600</xdr:colOff>
      <xdr:row>72</xdr:row>
      <xdr:rowOff>10160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2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26670</xdr:rowOff>
    </xdr:from>
    <xdr:ext cx="52768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028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84455</xdr:rowOff>
    </xdr:from>
    <xdr:to>
      <xdr:col>76</xdr:col>
      <xdr:colOff>165100</xdr:colOff>
      <xdr:row>72</xdr:row>
      <xdr:rowOff>14605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2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31115</xdr:rowOff>
    </xdr:from>
    <xdr:ext cx="527685" cy="25209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032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69</xdr:row>
      <xdr:rowOff>120650</xdr:rowOff>
    </xdr:from>
    <xdr:to>
      <xdr:col>72</xdr:col>
      <xdr:colOff>38100</xdr:colOff>
      <xdr:row>70</xdr:row>
      <xdr:rowOff>50165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1950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68</xdr:row>
      <xdr:rowOff>66675</xdr:rowOff>
    </xdr:from>
    <xdr:ext cx="591820" cy="25209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580" y="117252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2540</xdr:rowOff>
    </xdr:from>
    <xdr:to>
      <xdr:col>67</xdr:col>
      <xdr:colOff>101600</xdr:colOff>
      <xdr:row>72</xdr:row>
      <xdr:rowOff>104140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120650</xdr:rowOff>
    </xdr:from>
    <xdr:ext cx="527685" cy="25209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122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64135</xdr:rowOff>
    </xdr:from>
    <xdr:to>
      <xdr:col>85</xdr:col>
      <xdr:colOff>126365</xdr:colOff>
      <xdr:row>98</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94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209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1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10795</xdr:rowOff>
    </xdr:from>
    <xdr:ext cx="598805" cy="2584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316,537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64135</xdr:rowOff>
    </xdr:from>
    <xdr:to>
      <xdr:col>86</xdr:col>
      <xdr:colOff>25400</xdr:colOff>
      <xdr:row>90</xdr:row>
      <xdr:rowOff>64135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106680</xdr:rowOff>
    </xdr:from>
    <xdr:to>
      <xdr:col>85</xdr:col>
      <xdr:colOff>127000</xdr:colOff>
      <xdr:row>98</xdr:row>
      <xdr:rowOff>118745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087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10795</xdr:rowOff>
    </xdr:from>
    <xdr:ext cx="534670" cy="2584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414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159385</xdr:rowOff>
    </xdr:from>
    <xdr:to>
      <xdr:col>85</xdr:col>
      <xdr:colOff>177800</xdr:colOff>
      <xdr:row>98</xdr:row>
      <xdr:rowOff>89535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118745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20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150495</xdr:rowOff>
    </xdr:from>
    <xdr:to>
      <xdr:col>81</xdr:col>
      <xdr:colOff>101600</xdr:colOff>
      <xdr:row>98</xdr:row>
      <xdr:rowOff>80645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97790</xdr:rowOff>
    </xdr:from>
    <xdr:ext cx="527685" cy="25209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556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118745</xdr:rowOff>
    </xdr:from>
    <xdr:to>
      <xdr:col>76</xdr:col>
      <xdr:colOff>114300</xdr:colOff>
      <xdr:row>98</xdr:row>
      <xdr:rowOff>126365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208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136525</xdr:rowOff>
    </xdr:from>
    <xdr:to>
      <xdr:col>76</xdr:col>
      <xdr:colOff>165100</xdr:colOff>
      <xdr:row>98</xdr:row>
      <xdr:rowOff>66675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83185</xdr:rowOff>
    </xdr:from>
    <xdr:ext cx="52768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542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126365</xdr:rowOff>
    </xdr:from>
    <xdr:to>
      <xdr:col>71</xdr:col>
      <xdr:colOff>177800</xdr:colOff>
      <xdr:row>98</xdr:row>
      <xdr:rowOff>134620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28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12065</xdr:rowOff>
    </xdr:from>
    <xdr:to>
      <xdr:col>72</xdr:col>
      <xdr:colOff>38100</xdr:colOff>
      <xdr:row>98</xdr:row>
      <xdr:rowOff>113665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130175</xdr:rowOff>
    </xdr:from>
    <xdr:ext cx="52768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589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22860</xdr:rowOff>
    </xdr:from>
    <xdr:to>
      <xdr:col>67</xdr:col>
      <xdr:colOff>101600</xdr:colOff>
      <xdr:row>98</xdr:row>
      <xdr:rowOff>124460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140970</xdr:rowOff>
    </xdr:from>
    <xdr:ext cx="52768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60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55880</xdr:rowOff>
    </xdr:from>
    <xdr:to>
      <xdr:col>85</xdr:col>
      <xdr:colOff>177800</xdr:colOff>
      <xdr:row>98</xdr:row>
      <xdr:rowOff>157480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142240</xdr:rowOff>
    </xdr:from>
    <xdr:ext cx="46990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67945</xdr:rowOff>
    </xdr:from>
    <xdr:to>
      <xdr:col>81</xdr:col>
      <xdr:colOff>101600</xdr:colOff>
      <xdr:row>98</xdr:row>
      <xdr:rowOff>169545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160655</xdr:rowOff>
    </xdr:from>
    <xdr:ext cx="46291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350" y="16962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67945</xdr:rowOff>
    </xdr:from>
    <xdr:to>
      <xdr:col>76</xdr:col>
      <xdr:colOff>165100</xdr:colOff>
      <xdr:row>98</xdr:row>
      <xdr:rowOff>169545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160655</xdr:rowOff>
    </xdr:from>
    <xdr:ext cx="46291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350" y="16962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75565</xdr:rowOff>
    </xdr:from>
    <xdr:to>
      <xdr:col>72</xdr:col>
      <xdr:colOff>38100</xdr:colOff>
      <xdr:row>99</xdr:row>
      <xdr:rowOff>6350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168275</xdr:rowOff>
    </xdr:from>
    <xdr:ext cx="462915" cy="25209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350" y="169703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5080</xdr:rowOff>
    </xdr:from>
    <xdr:ext cx="46291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978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0375" cy="25209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13335</xdr:rowOff>
    </xdr:from>
    <xdr:to>
      <xdr:col>116</xdr:col>
      <xdr:colOff>62865</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68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132080</xdr:rowOff>
    </xdr:from>
    <xdr:ext cx="534670" cy="25209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326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16,385</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13335</xdr:rowOff>
    </xdr:from>
    <xdr:to>
      <xdr:col>116</xdr:col>
      <xdr:colOff>152400</xdr:colOff>
      <xdr:row>30</xdr:row>
      <xdr:rowOff>13335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83820</xdr:rowOff>
    </xdr:from>
    <xdr:ext cx="469900" cy="25908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5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60960</xdr:rowOff>
    </xdr:from>
    <xdr:to>
      <xdr:col>116</xdr:col>
      <xdr:colOff>114300</xdr:colOff>
      <xdr:row>37</xdr:row>
      <xdr:rowOff>162560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71755</xdr:rowOff>
    </xdr:from>
    <xdr:to>
      <xdr:col>112</xdr:col>
      <xdr:colOff>38100</xdr:colOff>
      <xdr:row>38</xdr:row>
      <xdr:rowOff>1905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18415</xdr:rowOff>
    </xdr:from>
    <xdr:ext cx="462915" cy="25209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350" y="61906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93345</xdr:rowOff>
    </xdr:from>
    <xdr:to>
      <xdr:col>107</xdr:col>
      <xdr:colOff>101600</xdr:colOff>
      <xdr:row>38</xdr:row>
      <xdr:rowOff>23495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40640</xdr:rowOff>
    </xdr:from>
    <xdr:ext cx="462915" cy="25209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350" y="62128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170180</xdr:rowOff>
    </xdr:from>
    <xdr:ext cx="46291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350" y="61709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140970</xdr:rowOff>
    </xdr:from>
    <xdr:to>
      <xdr:col>98</xdr:col>
      <xdr:colOff>38100</xdr:colOff>
      <xdr:row>38</xdr:row>
      <xdr:rowOff>71120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87630</xdr:rowOff>
    </xdr:from>
    <xdr:ext cx="462915" cy="25209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350" y="62598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0375" cy="25209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640" y="9484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109855</xdr:rowOff>
    </xdr:from>
    <xdr:to>
      <xdr:col>116</xdr:col>
      <xdr:colOff>62865</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235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56515</xdr:rowOff>
    </xdr:from>
    <xdr:ext cx="534670" cy="2584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57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109855</xdr:rowOff>
    </xdr:from>
    <xdr:to>
      <xdr:col>116</xdr:col>
      <xdr:colOff>152400</xdr:colOff>
      <xdr:row>50</xdr:row>
      <xdr:rowOff>109855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2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30480</xdr:rowOff>
    </xdr:from>
    <xdr:to>
      <xdr:col>116</xdr:col>
      <xdr:colOff>63500</xdr:colOff>
      <xdr:row>58</xdr:row>
      <xdr:rowOff>88900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745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26670</xdr:rowOff>
    </xdr:from>
    <xdr:ext cx="378460" cy="259080"/>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993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3810</xdr:rowOff>
    </xdr:from>
    <xdr:to>
      <xdr:col>116</xdr:col>
      <xdr:colOff>114300</xdr:colOff>
      <xdr:row>58</xdr:row>
      <xdr:rowOff>105410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30480</xdr:rowOff>
    </xdr:from>
    <xdr:to>
      <xdr:col>111</xdr:col>
      <xdr:colOff>177800</xdr:colOff>
      <xdr:row>58</xdr:row>
      <xdr:rowOff>52070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745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xdr:rowOff>
    </xdr:from>
    <xdr:to>
      <xdr:col>112</xdr:col>
      <xdr:colOff>38100</xdr:colOff>
      <xdr:row>58</xdr:row>
      <xdr:rowOff>102235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93345</xdr:rowOff>
    </xdr:from>
    <xdr:ext cx="37846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4070" y="10037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40640</xdr:rowOff>
    </xdr:from>
    <xdr:to>
      <xdr:col>107</xdr:col>
      <xdr:colOff>50800</xdr:colOff>
      <xdr:row>58</xdr:row>
      <xdr:rowOff>52070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84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160655</xdr:rowOff>
    </xdr:from>
    <xdr:to>
      <xdr:col>107</xdr:col>
      <xdr:colOff>101600</xdr:colOff>
      <xdr:row>58</xdr:row>
      <xdr:rowOff>90805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107315</xdr:rowOff>
    </xdr:from>
    <xdr:ext cx="46291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97085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40640</xdr:rowOff>
    </xdr:from>
    <xdr:to>
      <xdr:col>102</xdr:col>
      <xdr:colOff>114300</xdr:colOff>
      <xdr:row>58</xdr:row>
      <xdr:rowOff>99060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847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15875</xdr:rowOff>
    </xdr:from>
    <xdr:to>
      <xdr:col>102</xdr:col>
      <xdr:colOff>165100</xdr:colOff>
      <xdr:row>57</xdr:row>
      <xdr:rowOff>117475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133985</xdr:rowOff>
    </xdr:from>
    <xdr:ext cx="462915" cy="25209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350" y="95637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64770</xdr:rowOff>
    </xdr:from>
    <xdr:to>
      <xdr:col>98</xdr:col>
      <xdr:colOff>38100</xdr:colOff>
      <xdr:row>57</xdr:row>
      <xdr:rowOff>166370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11430</xdr:rowOff>
    </xdr:from>
    <xdr:ext cx="46291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350" y="9612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38100</xdr:rowOff>
    </xdr:from>
    <xdr:to>
      <xdr:col>116</xdr:col>
      <xdr:colOff>114300</xdr:colOff>
      <xdr:row>58</xdr:row>
      <xdr:rowOff>139700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153670</xdr:rowOff>
    </xdr:from>
    <xdr:ext cx="378460" cy="259080"/>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6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151130</xdr:rowOff>
    </xdr:from>
    <xdr:to>
      <xdr:col>112</xdr:col>
      <xdr:colOff>38100</xdr:colOff>
      <xdr:row>58</xdr:row>
      <xdr:rowOff>81280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97790</xdr:rowOff>
    </xdr:from>
    <xdr:ext cx="462915" cy="25209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350" y="96989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1270</xdr:rowOff>
    </xdr:from>
    <xdr:to>
      <xdr:col>107</xdr:col>
      <xdr:colOff>101600</xdr:colOff>
      <xdr:row>58</xdr:row>
      <xdr:rowOff>102870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94615</xdr:rowOff>
    </xdr:from>
    <xdr:ext cx="3784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70" y="10038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161290</xdr:rowOff>
    </xdr:from>
    <xdr:to>
      <xdr:col>102</xdr:col>
      <xdr:colOff>165100</xdr:colOff>
      <xdr:row>58</xdr:row>
      <xdr:rowOff>91440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82550</xdr:rowOff>
    </xdr:from>
    <xdr:ext cx="46291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350" y="100266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48260</xdr:rowOff>
    </xdr:from>
    <xdr:to>
      <xdr:col>98</xdr:col>
      <xdr:colOff>38100</xdr:colOff>
      <xdr:row>58</xdr:row>
      <xdr:rowOff>149860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140970</xdr:rowOff>
    </xdr:from>
    <xdr:ext cx="37846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7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139700</xdr:rowOff>
    </xdr:from>
    <xdr:to>
      <xdr:col>116</xdr:col>
      <xdr:colOff>62865</xdr:colOff>
      <xdr:row>78</xdr:row>
      <xdr:rowOff>112395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697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116205</xdr:rowOff>
    </xdr:from>
    <xdr:ext cx="534670" cy="25908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112395</xdr:rowOff>
    </xdr:from>
    <xdr:to>
      <xdr:col>116</xdr:col>
      <xdr:colOff>152400</xdr:colOff>
      <xdr:row>78</xdr:row>
      <xdr:rowOff>112395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86360</xdr:rowOff>
    </xdr:from>
    <xdr:ext cx="598805" cy="25209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449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104,998</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139700</xdr:rowOff>
    </xdr:from>
    <xdr:to>
      <xdr:col>116</xdr:col>
      <xdr:colOff>152400</xdr:colOff>
      <xdr:row>69</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139700</xdr:rowOff>
    </xdr:from>
    <xdr:to>
      <xdr:col>116</xdr:col>
      <xdr:colOff>63500</xdr:colOff>
      <xdr:row>70</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196975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118745</xdr:rowOff>
    </xdr:from>
    <xdr:ext cx="534670" cy="259080"/>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48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140335</xdr:rowOff>
    </xdr:from>
    <xdr:to>
      <xdr:col>116</xdr:col>
      <xdr:colOff>114300</xdr:colOff>
      <xdr:row>77</xdr:row>
      <xdr:rowOff>70485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43815</xdr:rowOff>
    </xdr:from>
    <xdr:to>
      <xdr:col>111</xdr:col>
      <xdr:colOff>177800</xdr:colOff>
      <xdr:row>70</xdr:row>
      <xdr:rowOff>91440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0453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170180</xdr:rowOff>
    </xdr:from>
    <xdr:to>
      <xdr:col>112</xdr:col>
      <xdr:colOff>38100</xdr:colOff>
      <xdr:row>77</xdr:row>
      <xdr:rowOff>100330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91440</xdr:rowOff>
    </xdr:from>
    <xdr:ext cx="52768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5965" y="132930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91440</xdr:rowOff>
    </xdr:from>
    <xdr:to>
      <xdr:col>107</xdr:col>
      <xdr:colOff>50800</xdr:colOff>
      <xdr:row>70</xdr:row>
      <xdr:rowOff>138430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0929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109220</xdr:rowOff>
    </xdr:from>
    <xdr:ext cx="527685" cy="25209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6965" y="13310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138430</xdr:rowOff>
    </xdr:from>
    <xdr:to>
      <xdr:col>102</xdr:col>
      <xdr:colOff>114300</xdr:colOff>
      <xdr:row>71</xdr:row>
      <xdr:rowOff>12700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139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153670</xdr:rowOff>
    </xdr:from>
    <xdr:to>
      <xdr:col>102</xdr:col>
      <xdr:colOff>165100</xdr:colOff>
      <xdr:row>77</xdr:row>
      <xdr:rowOff>83820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74930</xdr:rowOff>
    </xdr:from>
    <xdr:ext cx="527685" cy="25209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7965" y="13276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54610</xdr:rowOff>
    </xdr:from>
    <xdr:to>
      <xdr:col>98</xdr:col>
      <xdr:colOff>38100</xdr:colOff>
      <xdr:row>76</xdr:row>
      <xdr:rowOff>156210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147320</xdr:rowOff>
    </xdr:from>
    <xdr:ext cx="52768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8965" y="13177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69</xdr:row>
      <xdr:rowOff>88900</xdr:rowOff>
    </xdr:from>
    <xdr:to>
      <xdr:col>116</xdr:col>
      <xdr:colOff>114300</xdr:colOff>
      <xdr:row>70</xdr:row>
      <xdr:rowOff>19050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19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41910</xdr:rowOff>
    </xdr:from>
    <xdr:ext cx="598805" cy="25209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18719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69</xdr:row>
      <xdr:rowOff>164465</xdr:rowOff>
    </xdr:from>
    <xdr:to>
      <xdr:col>112</xdr:col>
      <xdr:colOff>38100</xdr:colOff>
      <xdr:row>70</xdr:row>
      <xdr:rowOff>94615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19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68</xdr:row>
      <xdr:rowOff>111125</xdr:rowOff>
    </xdr:from>
    <xdr:ext cx="591820" cy="25209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580" y="117697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40640</xdr:rowOff>
    </xdr:from>
    <xdr:to>
      <xdr:col>107</xdr:col>
      <xdr:colOff>101600</xdr:colOff>
      <xdr:row>70</xdr:row>
      <xdr:rowOff>142240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0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68</xdr:row>
      <xdr:rowOff>158750</xdr:rowOff>
    </xdr:from>
    <xdr:ext cx="52768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6965" y="11817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87630</xdr:rowOff>
    </xdr:from>
    <xdr:to>
      <xdr:col>102</xdr:col>
      <xdr:colOff>165100</xdr:colOff>
      <xdr:row>71</xdr:row>
      <xdr:rowOff>17780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0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34290</xdr:rowOff>
    </xdr:from>
    <xdr:ext cx="52768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7965" y="11864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133350</xdr:rowOff>
    </xdr:from>
    <xdr:to>
      <xdr:col>98</xdr:col>
      <xdr:colOff>38100</xdr:colOff>
      <xdr:row>71</xdr:row>
      <xdr:rowOff>63500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80010</xdr:rowOff>
    </xdr:from>
    <xdr:ext cx="52768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8965" y="11910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人口減少により、住民一人当たりのコストは全体的に増加傾向であることに加え、多くの費目で類似団体平均を上回っており、合併後の歳出のスリム化が出来ていない状況にあることが分かる。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本年度は、後年度公債費を抑制するために繰上償還を実施したことから公債費が増加している。また、つばきこども園新築等の大規模事業に係る元金償還が開始し、今後も公債費は類似団体平均を大きく上回る水準で推移する見込みであ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繰出金は、これまで同様に類似団体中１位であり当町の財政に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今後も、普通建設事業費の緊縮などによる公債費の抑制と、繰出金への対策に努めなければならない。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19,777
19,660
108.38
12,360,664
12,295,245
25,215
7,759,544
12,109,377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17.6
89.1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37</xdr:row>
      <xdr:rowOff>161925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1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166370</xdr:rowOff>
    </xdr:from>
    <xdr:ext cx="469900" cy="2520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0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161925</xdr:rowOff>
    </xdr:from>
    <xdr:to>
      <xdr:col>24</xdr:col>
      <xdr:colOff>152400</xdr:colOff>
      <xdr:row>37</xdr:row>
      <xdr:rowOff>161925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469900" cy="2520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3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5,887</a:t>
          </a:r>
          <a:endParaRPr kumimoji="1" lang="ja-JP" altLang="en-US" sz="1000" b="1">
            <a:latin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45085</xdr:rowOff>
    </xdr:from>
    <xdr:to>
      <xdr:col>24</xdr:col>
      <xdr:colOff>63500</xdr:colOff>
      <xdr:row>31</xdr:row>
      <xdr:rowOff>146050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6003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146050</xdr:rowOff>
    </xdr:from>
    <xdr:ext cx="469900" cy="25209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3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167640</xdr:rowOff>
    </xdr:from>
    <xdr:to>
      <xdr:col>24</xdr:col>
      <xdr:colOff>114300</xdr:colOff>
      <xdr:row>35</xdr:row>
      <xdr:rowOff>97790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146050</xdr:rowOff>
    </xdr:from>
    <xdr:to>
      <xdr:col>19</xdr:col>
      <xdr:colOff>177800</xdr:colOff>
      <xdr:row>32</xdr:row>
      <xdr:rowOff>52070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610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132080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122555</xdr:rowOff>
    </xdr:from>
    <xdr:ext cx="462915"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233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52070</xdr:rowOff>
    </xdr:from>
    <xdr:to>
      <xdr:col>15</xdr:col>
      <xdr:colOff>50800</xdr:colOff>
      <xdr:row>32</xdr:row>
      <xdr:rowOff>78105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384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30480</xdr:rowOff>
    </xdr:from>
    <xdr:to>
      <xdr:col>15</xdr:col>
      <xdr:colOff>101600</xdr:colOff>
      <xdr:row>35</xdr:row>
      <xdr:rowOff>132080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123190</xdr:rowOff>
    </xdr:from>
    <xdr:ext cx="462915" cy="2520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239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75565</xdr:rowOff>
    </xdr:from>
    <xdr:to>
      <xdr:col>10</xdr:col>
      <xdr:colOff>114300</xdr:colOff>
      <xdr:row>32</xdr:row>
      <xdr:rowOff>78105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619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125730</xdr:rowOff>
    </xdr:from>
    <xdr:to>
      <xdr:col>10</xdr:col>
      <xdr:colOff>165100</xdr:colOff>
      <xdr:row>35</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46990</xdr:rowOff>
    </xdr:from>
    <xdr:ext cx="46291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0477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151130</xdr:rowOff>
    </xdr:from>
    <xdr:ext cx="46291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804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166370</xdr:rowOff>
    </xdr:from>
    <xdr:to>
      <xdr:col>24</xdr:col>
      <xdr:colOff>114300</xdr:colOff>
      <xdr:row>31</xdr:row>
      <xdr:rowOff>95885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0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80645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95250</xdr:rowOff>
    </xdr:from>
    <xdr:to>
      <xdr:col>20</xdr:col>
      <xdr:colOff>38100</xdr:colOff>
      <xdr:row>32</xdr:row>
      <xdr:rowOff>25400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41910</xdr:rowOff>
    </xdr:from>
    <xdr:ext cx="462915" cy="2520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185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1270</xdr:rowOff>
    </xdr:from>
    <xdr:to>
      <xdr:col>15</xdr:col>
      <xdr:colOff>101600</xdr:colOff>
      <xdr:row>32</xdr:row>
      <xdr:rowOff>102870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119380</xdr:rowOff>
    </xdr:from>
    <xdr:ext cx="46291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262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27305</xdr:rowOff>
    </xdr:from>
    <xdr:to>
      <xdr:col>10</xdr:col>
      <xdr:colOff>165100</xdr:colOff>
      <xdr:row>32</xdr:row>
      <xdr:rowOff>128905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145415</xdr:rowOff>
    </xdr:from>
    <xdr:ext cx="462915" cy="2520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288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24765</xdr:rowOff>
    </xdr:from>
    <xdr:to>
      <xdr:col>6</xdr:col>
      <xdr:colOff>38100</xdr:colOff>
      <xdr:row>32</xdr:row>
      <xdr:rowOff>126365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143510</xdr:rowOff>
    </xdr:from>
    <xdr:ext cx="462915" cy="2520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2870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93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645" cy="25209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64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64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64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155575</xdr:rowOff>
    </xdr:from>
    <xdr:to>
      <xdr:col>24</xdr:col>
      <xdr:colOff>62865</xdr:colOff>
      <xdr:row>59</xdr:row>
      <xdr:rowOff>1905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07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209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102235</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455,075</a:t>
          </a:r>
          <a:endParaRPr kumimoji="1" lang="ja-JP" altLang="en-US" sz="1000" b="1">
            <a:latin typeface="ＭＳ Ｐゴシック"/>
          </a:endParaRPr>
        </a:p>
      </xdr:txBody>
    </xdr:sp>
    <xdr:clientData/>
  </xdr:oneCellAnchor>
  <xdr:twoCellAnchor>
    <xdr:from>
      <xdr:col>23</xdr:col>
      <xdr:colOff>165100</xdr:colOff>
      <xdr:row>50</xdr:row>
      <xdr:rowOff>155575</xdr:rowOff>
    </xdr:from>
    <xdr:to>
      <xdr:col>24</xdr:col>
      <xdr:colOff>152400</xdr:colOff>
      <xdr:row>50</xdr:row>
      <xdr:rowOff>155575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43815</xdr:rowOff>
    </xdr:from>
    <xdr:to>
      <xdr:col>24</xdr:col>
      <xdr:colOff>63500</xdr:colOff>
      <xdr:row>58</xdr:row>
      <xdr:rowOff>52070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79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145415</xdr:rowOff>
    </xdr:from>
    <xdr:ext cx="534670" cy="25209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806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167005</xdr:rowOff>
    </xdr:from>
    <xdr:to>
      <xdr:col>24</xdr:col>
      <xdr:colOff>114300</xdr:colOff>
      <xdr:row>58</xdr:row>
      <xdr:rowOff>97790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52070</xdr:rowOff>
    </xdr:from>
    <xdr:to>
      <xdr:col>19</xdr:col>
      <xdr:colOff>177800</xdr:colOff>
      <xdr:row>58</xdr:row>
      <xdr:rowOff>72390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61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161290</xdr:rowOff>
    </xdr:from>
    <xdr:to>
      <xdr:col>20</xdr:col>
      <xdr:colOff>38100</xdr:colOff>
      <xdr:row>58</xdr:row>
      <xdr:rowOff>91440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107950</xdr:rowOff>
    </xdr:from>
    <xdr:ext cx="52768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709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98425</xdr:rowOff>
    </xdr:from>
    <xdr:to>
      <xdr:col>15</xdr:col>
      <xdr:colOff>50800</xdr:colOff>
      <xdr:row>58</xdr:row>
      <xdr:rowOff>72390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9625"/>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101600</xdr:rowOff>
    </xdr:from>
    <xdr:ext cx="52768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702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98425</xdr:rowOff>
    </xdr:from>
    <xdr:to>
      <xdr:col>10</xdr:col>
      <xdr:colOff>114300</xdr:colOff>
      <xdr:row>58</xdr:row>
      <xdr:rowOff>92710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9625"/>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17780</xdr:rowOff>
    </xdr:from>
    <xdr:to>
      <xdr:col>10</xdr:col>
      <xdr:colOff>165100</xdr:colOff>
      <xdr:row>56</xdr:row>
      <xdr:rowOff>118745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135255</xdr:rowOff>
    </xdr:from>
    <xdr:ext cx="591820" cy="25209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3935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6350</xdr:rowOff>
    </xdr:from>
    <xdr:to>
      <xdr:col>6</xdr:col>
      <xdr:colOff>38100</xdr:colOff>
      <xdr:row>58</xdr:row>
      <xdr:rowOff>107950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124460</xdr:rowOff>
    </xdr:from>
    <xdr:ext cx="52768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725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15875</xdr:rowOff>
    </xdr:from>
    <xdr:ext cx="534670"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8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93345</xdr:rowOff>
    </xdr:from>
    <xdr:ext cx="52768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10037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21590</xdr:rowOff>
    </xdr:from>
    <xdr:to>
      <xdr:col>15</xdr:col>
      <xdr:colOff>101600</xdr:colOff>
      <xdr:row>58</xdr:row>
      <xdr:rowOff>123190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114300</xdr:rowOff>
    </xdr:from>
    <xdr:ext cx="52768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58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47625</xdr:rowOff>
    </xdr:from>
    <xdr:to>
      <xdr:col>10</xdr:col>
      <xdr:colOff>165100</xdr:colOff>
      <xdr:row>56</xdr:row>
      <xdr:rowOff>149225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140335</xdr:rowOff>
    </xdr:from>
    <xdr:ext cx="5918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7415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41910</xdr:rowOff>
    </xdr:from>
    <xdr:to>
      <xdr:col>6</xdr:col>
      <xdr:colOff>38100</xdr:colOff>
      <xdr:row>58</xdr:row>
      <xdr:rowOff>143510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134620</xdr:rowOff>
    </xdr:from>
    <xdr:ext cx="527685" cy="25209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78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xdr:rowOff>
    </xdr:from>
    <xdr:to>
      <xdr:col>24</xdr:col>
      <xdr:colOff>62865</xdr:colOff>
      <xdr:row>78</xdr:row>
      <xdr:rowOff>73660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311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209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5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118,683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128270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284,519</a:t>
          </a:r>
          <a:endParaRPr kumimoji="1" lang="ja-JP" altLang="en-US" sz="1000" b="1">
            <a:latin typeface="ＭＳ Ｐゴシック"/>
          </a:endParaRPr>
        </a:p>
      </xdr:txBody>
    </xdr:sp>
    <xdr:clientData/>
  </xdr:oneCellAnchor>
  <xdr:twoCellAnchor>
    <xdr:from>
      <xdr:col>23</xdr:col>
      <xdr:colOff>165100</xdr:colOff>
      <xdr:row>71</xdr:row>
      <xdr:rowOff>10160</xdr:rowOff>
    </xdr:from>
    <xdr:to>
      <xdr:col>24</xdr:col>
      <xdr:colOff>152400</xdr:colOff>
      <xdr:row>71</xdr:row>
      <xdr:rowOff>10160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9525</xdr:rowOff>
    </xdr:from>
    <xdr:to>
      <xdr:col>24</xdr:col>
      <xdr:colOff>63500</xdr:colOff>
      <xdr:row>75</xdr:row>
      <xdr:rowOff>114300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827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xdr:rowOff>
    </xdr:from>
    <xdr:ext cx="598805" cy="2584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32385</xdr:rowOff>
    </xdr:from>
    <xdr:to>
      <xdr:col>24</xdr:col>
      <xdr:colOff>114300</xdr:colOff>
      <xdr:row>76</xdr:row>
      <xdr:rowOff>133985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53340</xdr:rowOff>
    </xdr:from>
    <xdr:to>
      <xdr:col>19</xdr:col>
      <xdr:colOff>177800</xdr:colOff>
      <xdr:row>75</xdr:row>
      <xdr:rowOff>114300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69190"/>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104775</xdr:rowOff>
    </xdr:from>
    <xdr:to>
      <xdr:col>20</xdr:col>
      <xdr:colOff>38100</xdr:colOff>
      <xdr:row>77</xdr:row>
      <xdr:rowOff>34925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26035</xdr:rowOff>
    </xdr:from>
    <xdr:ext cx="59182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2276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53340</xdr:rowOff>
    </xdr:from>
    <xdr:to>
      <xdr:col>15</xdr:col>
      <xdr:colOff>50800</xdr:colOff>
      <xdr:row>76</xdr:row>
      <xdr:rowOff>30480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69190"/>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26670</xdr:rowOff>
    </xdr:from>
    <xdr:to>
      <xdr:col>15</xdr:col>
      <xdr:colOff>101600</xdr:colOff>
      <xdr:row>76</xdr:row>
      <xdr:rowOff>128270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119380</xdr:rowOff>
    </xdr:from>
    <xdr:ext cx="59182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1495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30480</xdr:rowOff>
    </xdr:from>
    <xdr:to>
      <xdr:col>10</xdr:col>
      <xdr:colOff>114300</xdr:colOff>
      <xdr:row>76</xdr:row>
      <xdr:rowOff>166370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606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6350</xdr:rowOff>
    </xdr:from>
    <xdr:ext cx="591820" cy="25209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3794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39370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30480</xdr:rowOff>
    </xdr:from>
    <xdr:ext cx="591820" cy="2520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4035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130175</xdr:rowOff>
    </xdr:from>
    <xdr:to>
      <xdr:col>24</xdr:col>
      <xdr:colOff>114300</xdr:colOff>
      <xdr:row>75</xdr:row>
      <xdr:rowOff>60325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153035</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8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63500</xdr:rowOff>
    </xdr:from>
    <xdr:to>
      <xdr:col>20</xdr:col>
      <xdr:colOff>38100</xdr:colOff>
      <xdr:row>75</xdr:row>
      <xdr:rowOff>165100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10160</xdr:rowOff>
    </xdr:from>
    <xdr:ext cx="59182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6974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2540</xdr:rowOff>
    </xdr:from>
    <xdr:to>
      <xdr:col>15</xdr:col>
      <xdr:colOff>101600</xdr:colOff>
      <xdr:row>73</xdr:row>
      <xdr:rowOff>104140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120650</xdr:rowOff>
    </xdr:from>
    <xdr:ext cx="591820" cy="25209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2936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151130</xdr:rowOff>
    </xdr:from>
    <xdr:to>
      <xdr:col>10</xdr:col>
      <xdr:colOff>165100</xdr:colOff>
      <xdr:row>76</xdr:row>
      <xdr:rowOff>81280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97790</xdr:rowOff>
    </xdr:from>
    <xdr:ext cx="591820"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7850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115570</xdr:rowOff>
    </xdr:from>
    <xdr:to>
      <xdr:col>6</xdr:col>
      <xdr:colOff>38100</xdr:colOff>
      <xdr:row>77</xdr:row>
      <xdr:rowOff>45720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62230</xdr:rowOff>
    </xdr:from>
    <xdr:ext cx="59182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9209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09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09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09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8645" cy="25209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122555</xdr:rowOff>
    </xdr:from>
    <xdr:to>
      <xdr:col>24</xdr:col>
      <xdr:colOff>62865</xdr:colOff>
      <xdr:row>99</xdr:row>
      <xdr:rowOff>54610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2450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58420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3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54610</xdr:rowOff>
    </xdr:from>
    <xdr:to>
      <xdr:col>24</xdr:col>
      <xdr:colOff>152400</xdr:colOff>
      <xdr:row>99</xdr:row>
      <xdr:rowOff>54610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2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69215</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99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109,876</a:t>
          </a:r>
          <a:endParaRPr kumimoji="1" lang="ja-JP" altLang="en-US" sz="1000" b="1">
            <a:latin typeface="ＭＳ Ｐゴシック"/>
          </a:endParaRPr>
        </a:p>
      </xdr:txBody>
    </xdr:sp>
    <xdr:clientData/>
  </xdr:oneCellAnchor>
  <xdr:twoCellAnchor>
    <xdr:from>
      <xdr:col>23</xdr:col>
      <xdr:colOff>165100</xdr:colOff>
      <xdr:row>91</xdr:row>
      <xdr:rowOff>122555</xdr:rowOff>
    </xdr:from>
    <xdr:to>
      <xdr:col>24</xdr:col>
      <xdr:colOff>152400</xdr:colOff>
      <xdr:row>91</xdr:row>
      <xdr:rowOff>122555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2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123190</xdr:rowOff>
    </xdr:from>
    <xdr:to>
      <xdr:col>24</xdr:col>
      <xdr:colOff>63500</xdr:colOff>
      <xdr:row>96</xdr:row>
      <xdr:rowOff>166370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823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79375</xdr:rowOff>
    </xdr:from>
    <xdr:ext cx="534670" cy="2584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0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100965</xdr:rowOff>
    </xdr:from>
    <xdr:to>
      <xdr:col>24</xdr:col>
      <xdr:colOff>114300</xdr:colOff>
      <xdr:row>98</xdr:row>
      <xdr:rowOff>31115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123190</xdr:rowOff>
    </xdr:from>
    <xdr:to>
      <xdr:col>19</xdr:col>
      <xdr:colOff>177800</xdr:colOff>
      <xdr:row>96</xdr:row>
      <xdr:rowOff>165100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23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60325</xdr:rowOff>
    </xdr:from>
    <xdr:to>
      <xdr:col>20</xdr:col>
      <xdr:colOff>38100</xdr:colOff>
      <xdr:row>97</xdr:row>
      <xdr:rowOff>161925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153035</xdr:rowOff>
    </xdr:from>
    <xdr:ext cx="52768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783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152400</xdr:rowOff>
    </xdr:from>
    <xdr:to>
      <xdr:col>15</xdr:col>
      <xdr:colOff>50800</xdr:colOff>
      <xdr:row>96</xdr:row>
      <xdr:rowOff>165100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4015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71755</xdr:rowOff>
    </xdr:from>
    <xdr:to>
      <xdr:col>15</xdr:col>
      <xdr:colOff>101600</xdr:colOff>
      <xdr:row>98</xdr:row>
      <xdr:rowOff>1905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164465</xdr:rowOff>
    </xdr:from>
    <xdr:ext cx="52768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795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6350</xdr:rowOff>
    </xdr:from>
    <xdr:to>
      <xdr:col>10</xdr:col>
      <xdr:colOff>114300</xdr:colOff>
      <xdr:row>95</xdr:row>
      <xdr:rowOff>152400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436850"/>
          <a:ext cx="889000" cy="1003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148590</xdr:rowOff>
    </xdr:from>
    <xdr:to>
      <xdr:col>10</xdr:col>
      <xdr:colOff>165100</xdr:colOff>
      <xdr:row>98</xdr:row>
      <xdr:rowOff>78740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69850</xdr:rowOff>
    </xdr:from>
    <xdr:ext cx="52768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871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151130</xdr:rowOff>
    </xdr:from>
    <xdr:to>
      <xdr:col>6</xdr:col>
      <xdr:colOff>38100</xdr:colOff>
      <xdr:row>98</xdr:row>
      <xdr:rowOff>81280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72390</xdr:rowOff>
    </xdr:from>
    <xdr:ext cx="52768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874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138430</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2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72390</xdr:rowOff>
    </xdr:from>
    <xdr:to>
      <xdr:col>20</xdr:col>
      <xdr:colOff>38100</xdr:colOff>
      <xdr:row>97</xdr:row>
      <xdr:rowOff>2540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19050</xdr:rowOff>
    </xdr:from>
    <xdr:ext cx="527685" cy="25209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3068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114300</xdr:rowOff>
    </xdr:from>
    <xdr:to>
      <xdr:col>15</xdr:col>
      <xdr:colOff>101600</xdr:colOff>
      <xdr:row>97</xdr:row>
      <xdr:rowOff>44450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60960</xdr:rowOff>
    </xdr:from>
    <xdr:ext cx="52768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348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101600</xdr:rowOff>
    </xdr:from>
    <xdr:to>
      <xdr:col>10</xdr:col>
      <xdr:colOff>165100</xdr:colOff>
      <xdr:row>96</xdr:row>
      <xdr:rowOff>31750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48260</xdr:rowOff>
    </xdr:from>
    <xdr:ext cx="52768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89</xdr:row>
      <xdr:rowOff>127000</xdr:rowOff>
    </xdr:from>
    <xdr:to>
      <xdr:col>6</xdr:col>
      <xdr:colOff>38100</xdr:colOff>
      <xdr:row>90</xdr:row>
      <xdr:rowOff>57150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3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88</xdr:row>
      <xdr:rowOff>73660</xdr:rowOff>
    </xdr:from>
    <xdr:ext cx="59182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580" y="15161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0375" cy="25209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037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32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86360</xdr:rowOff>
    </xdr:from>
    <xdr:ext cx="469900" cy="25209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84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7,601</a:t>
          </a:r>
          <a:endParaRPr kumimoji="1" lang="ja-JP" altLang="en-US" sz="1000" b="1">
            <a:latin typeface="ＭＳ Ｐゴシック"/>
          </a:endParaRPr>
        </a:p>
      </xdr:txBody>
    </xdr:sp>
    <xdr:clientData/>
  </xdr:oneCellAnchor>
  <xdr:twoCellAnchor>
    <xdr:from>
      <xdr:col>54</xdr:col>
      <xdr:colOff>101600</xdr:colOff>
      <xdr:row>30</xdr:row>
      <xdr:rowOff>139700</xdr:rowOff>
    </xdr:from>
    <xdr:to>
      <xdr:col>55</xdr:col>
      <xdr:colOff>88900</xdr:colOff>
      <xdr:row>30</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70485</xdr:rowOff>
    </xdr:from>
    <xdr:to>
      <xdr:col>55</xdr:col>
      <xdr:colOff>0</xdr:colOff>
      <xdr:row>38</xdr:row>
      <xdr:rowOff>86995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55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52705</xdr:rowOff>
    </xdr:from>
    <xdr:ext cx="378460" cy="25209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780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66040</xdr:rowOff>
    </xdr:from>
    <xdr:to>
      <xdr:col>50</xdr:col>
      <xdr:colOff>114300</xdr:colOff>
      <xdr:row>38</xdr:row>
      <xdr:rowOff>86995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811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12065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698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66040</xdr:rowOff>
    </xdr:from>
    <xdr:to>
      <xdr:col>45</xdr:col>
      <xdr:colOff>177800</xdr:colOff>
      <xdr:row>38</xdr:row>
      <xdr:rowOff>90805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811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11430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697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69215</xdr:rowOff>
    </xdr:from>
    <xdr:to>
      <xdr:col>41</xdr:col>
      <xdr:colOff>50800</xdr:colOff>
      <xdr:row>38</xdr:row>
      <xdr:rowOff>90805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43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31115</xdr:rowOff>
    </xdr:from>
    <xdr:to>
      <xdr:col>41</xdr:col>
      <xdr:colOff>101600</xdr:colOff>
      <xdr:row>38</xdr:row>
      <xdr:rowOff>132715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149225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13970</xdr:rowOff>
    </xdr:from>
    <xdr:to>
      <xdr:col>36</xdr:col>
      <xdr:colOff>165100</xdr:colOff>
      <xdr:row>38</xdr:row>
      <xdr:rowOff>115570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132080</xdr:rowOff>
    </xdr:from>
    <xdr:ext cx="378460" cy="2520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3042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19685</xdr:rowOff>
    </xdr:from>
    <xdr:to>
      <xdr:col>55</xdr:col>
      <xdr:colOff>50800</xdr:colOff>
      <xdr:row>38</xdr:row>
      <xdr:rowOff>121285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42545</xdr:rowOff>
    </xdr:from>
    <xdr:ext cx="378460" cy="25209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861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36195</xdr:rowOff>
    </xdr:from>
    <xdr:to>
      <xdr:col>50</xdr:col>
      <xdr:colOff>165100</xdr:colOff>
      <xdr:row>38</xdr:row>
      <xdr:rowOff>137795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154940</xdr:rowOff>
    </xdr:from>
    <xdr:ext cx="378460" cy="25209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3271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15240</xdr:rowOff>
    </xdr:from>
    <xdr:to>
      <xdr:col>46</xdr:col>
      <xdr:colOff>38100</xdr:colOff>
      <xdr:row>38</xdr:row>
      <xdr:rowOff>116840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133350</xdr:rowOff>
    </xdr:from>
    <xdr:ext cx="378460" cy="25209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3055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40640</xdr:rowOff>
    </xdr:from>
    <xdr:to>
      <xdr:col>41</xdr:col>
      <xdr:colOff>101600</xdr:colOff>
      <xdr:row>38</xdr:row>
      <xdr:rowOff>141605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133350</xdr:rowOff>
    </xdr:from>
    <xdr:ext cx="378460" cy="25209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6484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18415</xdr:rowOff>
    </xdr:from>
    <xdr:to>
      <xdr:col>36</xdr:col>
      <xdr:colOff>165100</xdr:colOff>
      <xdr:row>38</xdr:row>
      <xdr:rowOff>120650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111125</xdr:rowOff>
    </xdr:from>
    <xdr:ext cx="378460" cy="25209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62622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09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55880</xdr:rowOff>
    </xdr:from>
    <xdr:to>
      <xdr:col>54</xdr:col>
      <xdr:colOff>189865</xdr:colOff>
      <xdr:row>59</xdr:row>
      <xdr:rowOff>35560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838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37846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2540</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120,616</a:t>
          </a:r>
          <a:endParaRPr kumimoji="1" lang="ja-JP" altLang="en-US" sz="1000" b="1">
            <a:latin typeface="ＭＳ Ｐゴシック"/>
          </a:endParaRPr>
        </a:p>
      </xdr:txBody>
    </xdr:sp>
    <xdr:clientData/>
  </xdr:oneCellAnchor>
  <xdr:twoCellAnchor>
    <xdr:from>
      <xdr:col>54</xdr:col>
      <xdr:colOff>101600</xdr:colOff>
      <xdr:row>50</xdr:row>
      <xdr:rowOff>55880</xdr:rowOff>
    </xdr:from>
    <xdr:to>
      <xdr:col>55</xdr:col>
      <xdr:colOff>88900</xdr:colOff>
      <xdr:row>50</xdr:row>
      <xdr:rowOff>55880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48260</xdr:rowOff>
    </xdr:from>
    <xdr:to>
      <xdr:col>55</xdr:col>
      <xdr:colOff>0</xdr:colOff>
      <xdr:row>57</xdr:row>
      <xdr:rowOff>80010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09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3175</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47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24130</xdr:rowOff>
    </xdr:from>
    <xdr:to>
      <xdr:col>55</xdr:col>
      <xdr:colOff>50800</xdr:colOff>
      <xdr:row>58</xdr:row>
      <xdr:rowOff>125730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80010</xdr:rowOff>
    </xdr:from>
    <xdr:to>
      <xdr:col>50</xdr:col>
      <xdr:colOff>114300</xdr:colOff>
      <xdr:row>57</xdr:row>
      <xdr:rowOff>140335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26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42545</xdr:rowOff>
    </xdr:from>
    <xdr:to>
      <xdr:col>50</xdr:col>
      <xdr:colOff>165100</xdr:colOff>
      <xdr:row>58</xdr:row>
      <xdr:rowOff>144145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135255</xdr:rowOff>
    </xdr:from>
    <xdr:ext cx="462915" cy="25209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350" y="100793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113665</xdr:rowOff>
    </xdr:from>
    <xdr:to>
      <xdr:col>45</xdr:col>
      <xdr:colOff>177800</xdr:colOff>
      <xdr:row>57</xdr:row>
      <xdr:rowOff>140335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63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43815</xdr:rowOff>
    </xdr:from>
    <xdr:to>
      <xdr:col>46</xdr:col>
      <xdr:colOff>38100</xdr:colOff>
      <xdr:row>58</xdr:row>
      <xdr:rowOff>145415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136525</xdr:rowOff>
    </xdr:from>
    <xdr:ext cx="46291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350" y="100806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113665</xdr:rowOff>
    </xdr:from>
    <xdr:to>
      <xdr:col>41</xdr:col>
      <xdr:colOff>50800</xdr:colOff>
      <xdr:row>57</xdr:row>
      <xdr:rowOff>144145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63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128270</xdr:rowOff>
    </xdr:from>
    <xdr:to>
      <xdr:col>41</xdr:col>
      <xdr:colOff>101600</xdr:colOff>
      <xdr:row>58</xdr:row>
      <xdr:rowOff>58420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49530</xdr:rowOff>
    </xdr:from>
    <xdr:ext cx="52768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993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83820</xdr:rowOff>
    </xdr:from>
    <xdr:to>
      <xdr:col>36</xdr:col>
      <xdr:colOff>165100</xdr:colOff>
      <xdr:row>58</xdr:row>
      <xdr:rowOff>13970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30480</xdr:rowOff>
    </xdr:from>
    <xdr:ext cx="527685" cy="25209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631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20320</xdr:rowOff>
    </xdr:from>
    <xdr:ext cx="534670" cy="25209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15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29210</xdr:rowOff>
    </xdr:from>
    <xdr:to>
      <xdr:col>50</xdr:col>
      <xdr:colOff>165100</xdr:colOff>
      <xdr:row>57</xdr:row>
      <xdr:rowOff>130810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147320</xdr:rowOff>
    </xdr:from>
    <xdr:ext cx="52768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577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89535</xdr:rowOff>
    </xdr:from>
    <xdr:to>
      <xdr:col>46</xdr:col>
      <xdr:colOff>38100</xdr:colOff>
      <xdr:row>58</xdr:row>
      <xdr:rowOff>19685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36195</xdr:rowOff>
    </xdr:from>
    <xdr:ext cx="52768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637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164465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9525</xdr:rowOff>
    </xdr:from>
    <xdr:ext cx="527685" cy="25209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6107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93345</xdr:rowOff>
    </xdr:from>
    <xdr:to>
      <xdr:col>36</xdr:col>
      <xdr:colOff>165100</xdr:colOff>
      <xdr:row>58</xdr:row>
      <xdr:rowOff>23495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14605</xdr:rowOff>
    </xdr:from>
    <xdr:ext cx="52768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958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148590</xdr:rowOff>
    </xdr:from>
    <xdr:to>
      <xdr:col>54</xdr:col>
      <xdr:colOff>189865</xdr:colOff>
      <xdr:row>79</xdr:row>
      <xdr:rowOff>20955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2154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24765</xdr:rowOff>
    </xdr:from>
    <xdr:ext cx="37846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20955</xdr:rowOff>
    </xdr:from>
    <xdr:to>
      <xdr:col>55</xdr:col>
      <xdr:colOff>88900</xdr:colOff>
      <xdr:row>79</xdr:row>
      <xdr:rowOff>20955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95250</xdr:rowOff>
    </xdr:from>
    <xdr:ext cx="5346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33,273</a:t>
          </a:r>
          <a:endParaRPr kumimoji="1" lang="ja-JP" altLang="en-US" sz="1000" b="1">
            <a:latin typeface="ＭＳ Ｐゴシック"/>
          </a:endParaRPr>
        </a:p>
      </xdr:txBody>
    </xdr:sp>
    <xdr:clientData/>
  </xdr:oneCellAnchor>
  <xdr:twoCellAnchor>
    <xdr:from>
      <xdr:col>54</xdr:col>
      <xdr:colOff>101600</xdr:colOff>
      <xdr:row>71</xdr:row>
      <xdr:rowOff>148590</xdr:rowOff>
    </xdr:from>
    <xdr:to>
      <xdr:col>55</xdr:col>
      <xdr:colOff>88900</xdr:colOff>
      <xdr:row>71</xdr:row>
      <xdr:rowOff>148590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46990</xdr:rowOff>
    </xdr:from>
    <xdr:to>
      <xdr:col>55</xdr:col>
      <xdr:colOff>0</xdr:colOff>
      <xdr:row>75</xdr:row>
      <xdr:rowOff>71120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73429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29210</xdr:rowOff>
    </xdr:from>
    <xdr:ext cx="469900" cy="25209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08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50800</xdr:rowOff>
    </xdr:from>
    <xdr:to>
      <xdr:col>55</xdr:col>
      <xdr:colOff>50800</xdr:colOff>
      <xdr:row>77</xdr:row>
      <xdr:rowOff>152400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71120</xdr:rowOff>
    </xdr:from>
    <xdr:to>
      <xdr:col>50</xdr:col>
      <xdr:colOff>114300</xdr:colOff>
      <xdr:row>75</xdr:row>
      <xdr:rowOff>144780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298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151765</xdr:rowOff>
    </xdr:from>
    <xdr:to>
      <xdr:col>50</xdr:col>
      <xdr:colOff>165100</xdr:colOff>
      <xdr:row>77</xdr:row>
      <xdr:rowOff>81915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73025</xdr:rowOff>
    </xdr:from>
    <xdr:ext cx="46291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350" y="132746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154940</xdr:rowOff>
    </xdr:from>
    <xdr:to>
      <xdr:col>45</xdr:col>
      <xdr:colOff>177800</xdr:colOff>
      <xdr:row>75</xdr:row>
      <xdr:rowOff>144780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4224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xdr:rowOff>
    </xdr:from>
    <xdr:to>
      <xdr:col>46</xdr:col>
      <xdr:colOff>38100</xdr:colOff>
      <xdr:row>77</xdr:row>
      <xdr:rowOff>102235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93345</xdr:rowOff>
    </xdr:from>
    <xdr:ext cx="46291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350" y="13294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25400</xdr:rowOff>
    </xdr:from>
    <xdr:to>
      <xdr:col>41</xdr:col>
      <xdr:colOff>50800</xdr:colOff>
      <xdr:row>74</xdr:row>
      <xdr:rowOff>154940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026900"/>
          <a:ext cx="889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168910</xdr:rowOff>
    </xdr:from>
    <xdr:to>
      <xdr:col>41</xdr:col>
      <xdr:colOff>101600</xdr:colOff>
      <xdr:row>76</xdr:row>
      <xdr:rowOff>99060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90170</xdr:rowOff>
    </xdr:from>
    <xdr:ext cx="52768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120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144780</xdr:rowOff>
    </xdr:from>
    <xdr:to>
      <xdr:col>36</xdr:col>
      <xdr:colOff>165100</xdr:colOff>
      <xdr:row>77</xdr:row>
      <xdr:rowOff>74930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66040</xdr:rowOff>
    </xdr:from>
    <xdr:ext cx="462915" cy="25209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350" y="13267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167640</xdr:rowOff>
    </xdr:from>
    <xdr:to>
      <xdr:col>55</xdr:col>
      <xdr:colOff>50800</xdr:colOff>
      <xdr:row>74</xdr:row>
      <xdr:rowOff>97790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19050</xdr:rowOff>
    </xdr:from>
    <xdr:ext cx="534670" cy="25209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34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20320</xdr:rowOff>
    </xdr:from>
    <xdr:to>
      <xdr:col>50</xdr:col>
      <xdr:colOff>165100</xdr:colOff>
      <xdr:row>75</xdr:row>
      <xdr:rowOff>121920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138430</xdr:rowOff>
    </xdr:from>
    <xdr:ext cx="52768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265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93980</xdr:rowOff>
    </xdr:from>
    <xdr:to>
      <xdr:col>46</xdr:col>
      <xdr:colOff>38100</xdr:colOff>
      <xdr:row>76</xdr:row>
      <xdr:rowOff>24130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40640</xdr:rowOff>
    </xdr:from>
    <xdr:ext cx="527685" cy="25209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27279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103505</xdr:rowOff>
    </xdr:from>
    <xdr:to>
      <xdr:col>41</xdr:col>
      <xdr:colOff>101600</xdr:colOff>
      <xdr:row>75</xdr:row>
      <xdr:rowOff>33655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50165</xdr:rowOff>
    </xdr:from>
    <xdr:ext cx="52768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3965" y="125660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69</xdr:row>
      <xdr:rowOff>146050</xdr:rowOff>
    </xdr:from>
    <xdr:to>
      <xdr:col>36</xdr:col>
      <xdr:colOff>165100</xdr:colOff>
      <xdr:row>70</xdr:row>
      <xdr:rowOff>76200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1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68</xdr:row>
      <xdr:rowOff>92710</xdr:rowOff>
    </xdr:from>
    <xdr:ext cx="52768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4965" y="11751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34290</xdr:rowOff>
    </xdr:from>
    <xdr:to>
      <xdr:col>54</xdr:col>
      <xdr:colOff>189865</xdr:colOff>
      <xdr:row>97</xdr:row>
      <xdr:rowOff>159385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6479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163195</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159385</xdr:rowOff>
    </xdr:from>
    <xdr:to>
      <xdr:col>55</xdr:col>
      <xdr:colOff>88900</xdr:colOff>
      <xdr:row>97</xdr:row>
      <xdr:rowOff>159385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9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152400</xdr:rowOff>
    </xdr:from>
    <xdr:ext cx="598805"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122,303</a:t>
          </a:r>
          <a:endParaRPr kumimoji="1" lang="ja-JP" altLang="en-US" sz="1000" b="1">
            <a:latin typeface="ＭＳ Ｐゴシック"/>
          </a:endParaRPr>
        </a:p>
      </xdr:txBody>
    </xdr:sp>
    <xdr:clientData/>
  </xdr:oneCellAnchor>
  <xdr:twoCellAnchor>
    <xdr:from>
      <xdr:col>54</xdr:col>
      <xdr:colOff>101600</xdr:colOff>
      <xdr:row>90</xdr:row>
      <xdr:rowOff>34290</xdr:rowOff>
    </xdr:from>
    <xdr:to>
      <xdr:col>55</xdr:col>
      <xdr:colOff>88900</xdr:colOff>
      <xdr:row>90</xdr:row>
      <xdr:rowOff>34290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104775</xdr:rowOff>
    </xdr:from>
    <xdr:to>
      <xdr:col>55</xdr:col>
      <xdr:colOff>0</xdr:colOff>
      <xdr:row>93</xdr:row>
      <xdr:rowOff>158115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4962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119380</xdr:rowOff>
    </xdr:from>
    <xdr:ext cx="5346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104775</xdr:rowOff>
    </xdr:from>
    <xdr:to>
      <xdr:col>50</xdr:col>
      <xdr:colOff>114300</xdr:colOff>
      <xdr:row>93</xdr:row>
      <xdr:rowOff>129540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496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140335</xdr:rowOff>
    </xdr:from>
    <xdr:to>
      <xdr:col>50</xdr:col>
      <xdr:colOff>165100</xdr:colOff>
      <xdr:row>96</xdr:row>
      <xdr:rowOff>70485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61595</xdr:rowOff>
    </xdr:from>
    <xdr:ext cx="52768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520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129540</xdr:rowOff>
    </xdr:from>
    <xdr:to>
      <xdr:col>45</xdr:col>
      <xdr:colOff>177800</xdr:colOff>
      <xdr:row>93</xdr:row>
      <xdr:rowOff>162560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74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165100</xdr:rowOff>
    </xdr:from>
    <xdr:to>
      <xdr:col>46</xdr:col>
      <xdr:colOff>38100</xdr:colOff>
      <xdr:row>96</xdr:row>
      <xdr:rowOff>95250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86360</xdr:rowOff>
    </xdr:from>
    <xdr:ext cx="527685" cy="25209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162560</xdr:rowOff>
    </xdr:from>
    <xdr:to>
      <xdr:col>41</xdr:col>
      <xdr:colOff>50800</xdr:colOff>
      <xdr:row>94</xdr:row>
      <xdr:rowOff>67310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074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149860</xdr:rowOff>
    </xdr:from>
    <xdr:to>
      <xdr:col>41</xdr:col>
      <xdr:colOff>101600</xdr:colOff>
      <xdr:row>96</xdr:row>
      <xdr:rowOff>80010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71120</xdr:rowOff>
    </xdr:from>
    <xdr:ext cx="52768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530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140970</xdr:rowOff>
    </xdr:from>
    <xdr:to>
      <xdr:col>36</xdr:col>
      <xdr:colOff>165100</xdr:colOff>
      <xdr:row>96</xdr:row>
      <xdr:rowOff>71120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62230</xdr:rowOff>
    </xdr:from>
    <xdr:ext cx="52768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521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107315</xdr:rowOff>
    </xdr:from>
    <xdr:to>
      <xdr:col>55</xdr:col>
      <xdr:colOff>50800</xdr:colOff>
      <xdr:row>94</xdr:row>
      <xdr:rowOff>37465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130175</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0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53975</xdr:rowOff>
    </xdr:from>
    <xdr:to>
      <xdr:col>50</xdr:col>
      <xdr:colOff>165100</xdr:colOff>
      <xdr:row>93</xdr:row>
      <xdr:rowOff>155575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635</xdr:rowOff>
    </xdr:from>
    <xdr:ext cx="52768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57740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78740</xdr:rowOff>
    </xdr:from>
    <xdr:to>
      <xdr:col>46</xdr:col>
      <xdr:colOff>38100</xdr:colOff>
      <xdr:row>94</xdr:row>
      <xdr:rowOff>8890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25400</xdr:rowOff>
    </xdr:from>
    <xdr:ext cx="52768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5798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111760</xdr:rowOff>
    </xdr:from>
    <xdr:to>
      <xdr:col>41</xdr:col>
      <xdr:colOff>101600</xdr:colOff>
      <xdr:row>94</xdr:row>
      <xdr:rowOff>41910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58420</xdr:rowOff>
    </xdr:from>
    <xdr:ext cx="52768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5831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16510</xdr:rowOff>
    </xdr:from>
    <xdr:to>
      <xdr:col>36</xdr:col>
      <xdr:colOff>165100</xdr:colOff>
      <xdr:row>94</xdr:row>
      <xdr:rowOff>118110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134620</xdr:rowOff>
    </xdr:from>
    <xdr:ext cx="527685" cy="25209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5908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90170</xdr:rowOff>
    </xdr:from>
    <xdr:to>
      <xdr:col>85</xdr:col>
      <xdr:colOff>126365</xdr:colOff>
      <xdr:row>39</xdr:row>
      <xdr:rowOff>19050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051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22860</xdr:rowOff>
    </xdr:from>
    <xdr:ext cx="534670" cy="259080"/>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36830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44,798</a:t>
          </a:r>
          <a:endParaRPr kumimoji="1" lang="ja-JP" altLang="en-US" sz="1000" b="1">
            <a:latin typeface="ＭＳ Ｐゴシック"/>
          </a:endParaRPr>
        </a:p>
      </xdr:txBody>
    </xdr:sp>
    <xdr:clientData/>
  </xdr:oneCellAnchor>
  <xdr:twoCellAnchor>
    <xdr:from>
      <xdr:col>85</xdr:col>
      <xdr:colOff>38100</xdr:colOff>
      <xdr:row>31</xdr:row>
      <xdr:rowOff>90170</xdr:rowOff>
    </xdr:from>
    <xdr:to>
      <xdr:col>86</xdr:col>
      <xdr:colOff>25400</xdr:colOff>
      <xdr:row>31</xdr:row>
      <xdr:rowOff>90170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123825</xdr:rowOff>
    </xdr:from>
    <xdr:to>
      <xdr:col>85</xdr:col>
      <xdr:colOff>127000</xdr:colOff>
      <xdr:row>34</xdr:row>
      <xdr:rowOff>57785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38775"/>
          <a:ext cx="8382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55245</xdr:rowOff>
    </xdr:from>
    <xdr:ext cx="534670" cy="25209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988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42545</xdr:rowOff>
    </xdr:from>
    <xdr:to>
      <xdr:col>81</xdr:col>
      <xdr:colOff>50800</xdr:colOff>
      <xdr:row>31</xdr:row>
      <xdr:rowOff>123825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35749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86360</xdr:rowOff>
    </xdr:from>
    <xdr:to>
      <xdr:col>81</xdr:col>
      <xdr:colOff>101600</xdr:colOff>
      <xdr:row>38</xdr:row>
      <xdr:rowOff>15875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6985</xdr:rowOff>
    </xdr:from>
    <xdr:ext cx="527685" cy="25209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522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42545</xdr:rowOff>
    </xdr:from>
    <xdr:to>
      <xdr:col>76</xdr:col>
      <xdr:colOff>114300</xdr:colOff>
      <xdr:row>32</xdr:row>
      <xdr:rowOff>60960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35749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161925</xdr:rowOff>
    </xdr:from>
    <xdr:ext cx="52768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5055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60960</xdr:rowOff>
    </xdr:from>
    <xdr:to>
      <xdr:col>71</xdr:col>
      <xdr:colOff>177800</xdr:colOff>
      <xdr:row>35</xdr:row>
      <xdr:rowOff>107315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547360"/>
          <a:ext cx="8890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113665</xdr:rowOff>
    </xdr:from>
    <xdr:to>
      <xdr:col>72</xdr:col>
      <xdr:colOff>38100</xdr:colOff>
      <xdr:row>37</xdr:row>
      <xdr:rowOff>43815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35560</xdr:rowOff>
    </xdr:from>
    <xdr:ext cx="52768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379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162560</xdr:rowOff>
    </xdr:from>
    <xdr:to>
      <xdr:col>67</xdr:col>
      <xdr:colOff>101600</xdr:colOff>
      <xdr:row>37</xdr:row>
      <xdr:rowOff>92710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83820</xdr:rowOff>
    </xdr:from>
    <xdr:ext cx="52768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427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6985</xdr:rowOff>
    </xdr:from>
    <xdr:to>
      <xdr:col>85</xdr:col>
      <xdr:colOff>177800</xdr:colOff>
      <xdr:row>34</xdr:row>
      <xdr:rowOff>109220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29845</xdr:rowOff>
    </xdr:from>
    <xdr:ext cx="534670" cy="25209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6876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73025</xdr:rowOff>
    </xdr:from>
    <xdr:to>
      <xdr:col>81</xdr:col>
      <xdr:colOff>101600</xdr:colOff>
      <xdr:row>32</xdr:row>
      <xdr:rowOff>3175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19685</xdr:rowOff>
    </xdr:from>
    <xdr:ext cx="527685" cy="2520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5163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30</xdr:row>
      <xdr:rowOff>163195</xdr:rowOff>
    </xdr:from>
    <xdr:to>
      <xdr:col>76</xdr:col>
      <xdr:colOff>165100</xdr:colOff>
      <xdr:row>31</xdr:row>
      <xdr:rowOff>93345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29</xdr:row>
      <xdr:rowOff>109855</xdr:rowOff>
    </xdr:from>
    <xdr:ext cx="527685" cy="25209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50819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32</xdr:row>
      <xdr:rowOff>10160</xdr:rowOff>
    </xdr:from>
    <xdr:to>
      <xdr:col>72</xdr:col>
      <xdr:colOff>38100</xdr:colOff>
      <xdr:row>32</xdr:row>
      <xdr:rowOff>111760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4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128270</xdr:rowOff>
    </xdr:from>
    <xdr:ext cx="52768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5271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56515</xdr:rowOff>
    </xdr:from>
    <xdr:to>
      <xdr:col>67</xdr:col>
      <xdr:colOff>101600</xdr:colOff>
      <xdr:row>35</xdr:row>
      <xdr:rowOff>158115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3175</xdr:rowOff>
    </xdr:from>
    <xdr:ext cx="52768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5832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93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645" cy="25209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45085</xdr:rowOff>
    </xdr:from>
    <xdr:to>
      <xdr:col>85</xdr:col>
      <xdr:colOff>126365</xdr:colOff>
      <xdr:row>58</xdr:row>
      <xdr:rowOff>29210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903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32385</xdr:rowOff>
    </xdr:from>
    <xdr:ext cx="534670" cy="25209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6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24,547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163195</xdr:rowOff>
    </xdr:from>
    <xdr:ext cx="598805"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4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179,904</a:t>
          </a:r>
          <a:endParaRPr kumimoji="1" lang="ja-JP" altLang="en-US" sz="1000" b="1">
            <a:latin typeface="ＭＳ Ｐゴシック"/>
          </a:endParaRPr>
        </a:p>
      </xdr:txBody>
    </xdr:sp>
    <xdr:clientData/>
  </xdr:oneCellAnchor>
  <xdr:twoCellAnchor>
    <xdr:from>
      <xdr:col>85</xdr:col>
      <xdr:colOff>38100</xdr:colOff>
      <xdr:row>51</xdr:row>
      <xdr:rowOff>45085</xdr:rowOff>
    </xdr:from>
    <xdr:to>
      <xdr:col>86</xdr:col>
      <xdr:colOff>25400</xdr:colOff>
      <xdr:row>51</xdr:row>
      <xdr:rowOff>45085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123190</xdr:rowOff>
    </xdr:from>
    <xdr:to>
      <xdr:col>85</xdr:col>
      <xdr:colOff>127000</xdr:colOff>
      <xdr:row>57</xdr:row>
      <xdr:rowOff>22225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2439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67945</xdr:rowOff>
    </xdr:from>
    <xdr:ext cx="534670" cy="2584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69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89535</xdr:rowOff>
    </xdr:from>
    <xdr:to>
      <xdr:col>85</xdr:col>
      <xdr:colOff>177800</xdr:colOff>
      <xdr:row>57</xdr:row>
      <xdr:rowOff>19685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22225</xdr:rowOff>
    </xdr:from>
    <xdr:to>
      <xdr:col>81</xdr:col>
      <xdr:colOff>50800</xdr:colOff>
      <xdr:row>57</xdr:row>
      <xdr:rowOff>34925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948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124460</xdr:rowOff>
    </xdr:from>
    <xdr:to>
      <xdr:col>81</xdr:col>
      <xdr:colOff>101600</xdr:colOff>
      <xdr:row>57</xdr:row>
      <xdr:rowOff>54610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71120</xdr:rowOff>
    </xdr:from>
    <xdr:ext cx="52768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500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101600</xdr:rowOff>
    </xdr:from>
    <xdr:to>
      <xdr:col>76</xdr:col>
      <xdr:colOff>114300</xdr:colOff>
      <xdr:row>57</xdr:row>
      <xdr:rowOff>34925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028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59690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76200</xdr:rowOff>
    </xdr:from>
    <xdr:ext cx="527685" cy="25209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5059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54610</xdr:rowOff>
    </xdr:from>
    <xdr:to>
      <xdr:col>71</xdr:col>
      <xdr:colOff>177800</xdr:colOff>
      <xdr:row>56</xdr:row>
      <xdr:rowOff>101600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558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78105</xdr:rowOff>
    </xdr:from>
    <xdr:to>
      <xdr:col>72</xdr:col>
      <xdr:colOff>38100</xdr:colOff>
      <xdr:row>57</xdr:row>
      <xdr:rowOff>8255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170815</xdr:rowOff>
    </xdr:from>
    <xdr:ext cx="527685" cy="2584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7720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103505</xdr:rowOff>
    </xdr:from>
    <xdr:to>
      <xdr:col>67</xdr:col>
      <xdr:colOff>101600</xdr:colOff>
      <xdr:row>57</xdr:row>
      <xdr:rowOff>33655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24765</xdr:rowOff>
    </xdr:from>
    <xdr:ext cx="52768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797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72390</xdr:rowOff>
    </xdr:from>
    <xdr:to>
      <xdr:col>85</xdr:col>
      <xdr:colOff>177800</xdr:colOff>
      <xdr:row>57</xdr:row>
      <xdr:rowOff>2540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95250</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2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143510</xdr:rowOff>
    </xdr:from>
    <xdr:to>
      <xdr:col>81</xdr:col>
      <xdr:colOff>101600</xdr:colOff>
      <xdr:row>57</xdr:row>
      <xdr:rowOff>73025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64135</xdr:rowOff>
    </xdr:from>
    <xdr:ext cx="527685" cy="2520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8367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155575</xdr:rowOff>
    </xdr:from>
    <xdr:to>
      <xdr:col>76</xdr:col>
      <xdr:colOff>165100</xdr:colOff>
      <xdr:row>57</xdr:row>
      <xdr:rowOff>86360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76835</xdr:rowOff>
    </xdr:from>
    <xdr:ext cx="527685" cy="2520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849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50800</xdr:rowOff>
    </xdr:from>
    <xdr:to>
      <xdr:col>72</xdr:col>
      <xdr:colOff>38100</xdr:colOff>
      <xdr:row>56</xdr:row>
      <xdr:rowOff>152400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27685" cy="25209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427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121920</xdr:rowOff>
    </xdr:from>
    <xdr:ext cx="527685" cy="25209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3802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57150</xdr:rowOff>
    </xdr:from>
    <xdr:to>
      <xdr:col>85</xdr:col>
      <xdr:colOff>126365</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0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118745</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3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3810</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43,286</a:t>
          </a:r>
          <a:endParaRPr kumimoji="1" lang="ja-JP" altLang="en-US" sz="1000" b="1">
            <a:latin typeface="ＭＳ Ｐゴシック"/>
          </a:endParaRPr>
        </a:p>
      </xdr:txBody>
    </xdr:sp>
    <xdr:clientData/>
  </xdr:oneCellAnchor>
  <xdr:twoCellAnchor>
    <xdr:from>
      <xdr:col>85</xdr:col>
      <xdr:colOff>38100</xdr:colOff>
      <xdr:row>71</xdr:row>
      <xdr:rowOff>57150</xdr:rowOff>
    </xdr:from>
    <xdr:to>
      <xdr:col>86</xdr:col>
      <xdr:colOff>25400</xdr:colOff>
      <xdr:row>71</xdr:row>
      <xdr:rowOff>57150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57150</xdr:rowOff>
    </xdr:from>
    <xdr:to>
      <xdr:col>85</xdr:col>
      <xdr:colOff>127000</xdr:colOff>
      <xdr:row>79</xdr:row>
      <xdr:rowOff>57150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01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163195</xdr:rowOff>
    </xdr:from>
    <xdr:ext cx="46990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36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13335</xdr:rowOff>
    </xdr:from>
    <xdr:to>
      <xdr:col>85</xdr:col>
      <xdr:colOff>177800</xdr:colOff>
      <xdr:row>79</xdr:row>
      <xdr:rowOff>114935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57150</xdr:rowOff>
    </xdr:from>
    <xdr:to>
      <xdr:col>81</xdr:col>
      <xdr:colOff>50800</xdr:colOff>
      <xdr:row>79</xdr:row>
      <xdr:rowOff>96520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017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162560</xdr:rowOff>
    </xdr:from>
    <xdr:to>
      <xdr:col>81</xdr:col>
      <xdr:colOff>101600</xdr:colOff>
      <xdr:row>79</xdr:row>
      <xdr:rowOff>92710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109220</xdr:rowOff>
    </xdr:from>
    <xdr:ext cx="462915" cy="25209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3108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90805</xdr:rowOff>
    </xdr:from>
    <xdr:to>
      <xdr:col>76</xdr:col>
      <xdr:colOff>114300</xdr:colOff>
      <xdr:row>79</xdr:row>
      <xdr:rowOff>96520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5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146685</xdr:rowOff>
    </xdr:from>
    <xdr:to>
      <xdr:col>76</xdr:col>
      <xdr:colOff>165100</xdr:colOff>
      <xdr:row>79</xdr:row>
      <xdr:rowOff>76835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93980</xdr:rowOff>
    </xdr:from>
    <xdr:ext cx="46291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2956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29210</xdr:rowOff>
    </xdr:from>
    <xdr:to>
      <xdr:col>71</xdr:col>
      <xdr:colOff>177800</xdr:colOff>
      <xdr:row>79</xdr:row>
      <xdr:rowOff>90805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0231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94615</xdr:rowOff>
    </xdr:from>
    <xdr:to>
      <xdr:col>72</xdr:col>
      <xdr:colOff>38100</xdr:colOff>
      <xdr:row>79</xdr:row>
      <xdr:rowOff>24765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41275</xdr:rowOff>
    </xdr:from>
    <xdr:ext cx="462915" cy="25209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32429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101600</xdr:rowOff>
    </xdr:from>
    <xdr:to>
      <xdr:col>67</xdr:col>
      <xdr:colOff>101600</xdr:colOff>
      <xdr:row>79</xdr:row>
      <xdr:rowOff>31750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22860</xdr:rowOff>
    </xdr:from>
    <xdr:ext cx="46291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567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137160</xdr:rowOff>
    </xdr:from>
    <xdr:ext cx="46990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99060</xdr:rowOff>
    </xdr:from>
    <xdr:ext cx="462915" cy="2520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350" y="136436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45720</xdr:rowOff>
    </xdr:from>
    <xdr:to>
      <xdr:col>76</xdr:col>
      <xdr:colOff>165100</xdr:colOff>
      <xdr:row>79</xdr:row>
      <xdr:rowOff>147320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138430</xdr:rowOff>
    </xdr:from>
    <xdr:ext cx="31369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455" y="13682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40640</xdr:rowOff>
    </xdr:from>
    <xdr:to>
      <xdr:col>72</xdr:col>
      <xdr:colOff>38100</xdr:colOff>
      <xdr:row>79</xdr:row>
      <xdr:rowOff>141605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132715</xdr:rowOff>
    </xdr:from>
    <xdr:ext cx="378460" cy="25209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70" y="136772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149860</xdr:rowOff>
    </xdr:from>
    <xdr:to>
      <xdr:col>67</xdr:col>
      <xdr:colOff>101600</xdr:colOff>
      <xdr:row>78</xdr:row>
      <xdr:rowOff>80010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96520</xdr:rowOff>
    </xdr:from>
    <xdr:ext cx="46291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350" y="131267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92075</xdr:rowOff>
    </xdr:from>
    <xdr:to>
      <xdr:col>85</xdr:col>
      <xdr:colOff>126365</xdr:colOff>
      <xdr:row>98</xdr:row>
      <xdr:rowOff>156210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51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160020</xdr:rowOff>
    </xdr:from>
    <xdr:ext cx="469900" cy="25908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156210</xdr:rowOff>
    </xdr:from>
    <xdr:to>
      <xdr:col>86</xdr:col>
      <xdr:colOff>25400</xdr:colOff>
      <xdr:row>98</xdr:row>
      <xdr:rowOff>156210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38735</xdr:rowOff>
    </xdr:from>
    <xdr:ext cx="598805" cy="259080"/>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26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105,430</a:t>
          </a:r>
          <a:endParaRPr kumimoji="1" lang="ja-JP" altLang="en-US" sz="1000" b="1">
            <a:latin typeface="ＭＳ Ｐゴシック"/>
          </a:endParaRPr>
        </a:p>
      </xdr:txBody>
    </xdr:sp>
    <xdr:clientData/>
  </xdr:oneCellAnchor>
  <xdr:twoCellAnchor>
    <xdr:from>
      <xdr:col>85</xdr:col>
      <xdr:colOff>38100</xdr:colOff>
      <xdr:row>89</xdr:row>
      <xdr:rowOff>92075</xdr:rowOff>
    </xdr:from>
    <xdr:to>
      <xdr:col>86</xdr:col>
      <xdr:colOff>25400</xdr:colOff>
      <xdr:row>89</xdr:row>
      <xdr:rowOff>92075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5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17780</xdr:rowOff>
    </xdr:from>
    <xdr:to>
      <xdr:col>85</xdr:col>
      <xdr:colOff>127000</xdr:colOff>
      <xdr:row>91</xdr:row>
      <xdr:rowOff>130810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61973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154940</xdr:rowOff>
    </xdr:from>
    <xdr:ext cx="534670" cy="25209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26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177800</xdr:colOff>
      <xdr:row>96</xdr:row>
      <xdr:rowOff>106680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130810</xdr:rowOff>
    </xdr:from>
    <xdr:to>
      <xdr:col>81</xdr:col>
      <xdr:colOff>50800</xdr:colOff>
      <xdr:row>91</xdr:row>
      <xdr:rowOff>135255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732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15240</xdr:rowOff>
    </xdr:from>
    <xdr:to>
      <xdr:col>81</xdr:col>
      <xdr:colOff>101600</xdr:colOff>
      <xdr:row>96</xdr:row>
      <xdr:rowOff>116840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107950</xdr:rowOff>
    </xdr:from>
    <xdr:ext cx="52768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3965" y="16567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89</xdr:row>
      <xdr:rowOff>170815</xdr:rowOff>
    </xdr:from>
    <xdr:to>
      <xdr:col>76</xdr:col>
      <xdr:colOff>114300</xdr:colOff>
      <xdr:row>91</xdr:row>
      <xdr:rowOff>135255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42986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31115</xdr:rowOff>
    </xdr:from>
    <xdr:to>
      <xdr:col>76</xdr:col>
      <xdr:colOff>165100</xdr:colOff>
      <xdr:row>96</xdr:row>
      <xdr:rowOff>132715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123825</xdr:rowOff>
    </xdr:from>
    <xdr:ext cx="527685" cy="25209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583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89</xdr:row>
      <xdr:rowOff>170815</xdr:rowOff>
    </xdr:from>
    <xdr:to>
      <xdr:col>71</xdr:col>
      <xdr:colOff>177800</xdr:colOff>
      <xdr:row>92</xdr:row>
      <xdr:rowOff>53340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42986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52705</xdr:rowOff>
    </xdr:from>
    <xdr:to>
      <xdr:col>72</xdr:col>
      <xdr:colOff>38100</xdr:colOff>
      <xdr:row>96</xdr:row>
      <xdr:rowOff>154940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145415</xdr:rowOff>
    </xdr:from>
    <xdr:ext cx="527685" cy="25209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5965" y="16604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84455</xdr:rowOff>
    </xdr:from>
    <xdr:ext cx="52768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6965" y="16543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90</xdr:row>
      <xdr:rowOff>137795</xdr:rowOff>
    </xdr:from>
    <xdr:to>
      <xdr:col>85</xdr:col>
      <xdr:colOff>177800</xdr:colOff>
      <xdr:row>91</xdr:row>
      <xdr:rowOff>67945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160655</xdr:rowOff>
    </xdr:from>
    <xdr:ext cx="534670" cy="259080"/>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41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80010</xdr:rowOff>
    </xdr:from>
    <xdr:to>
      <xdr:col>81</xdr:col>
      <xdr:colOff>101600</xdr:colOff>
      <xdr:row>92</xdr:row>
      <xdr:rowOff>10160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26670</xdr:rowOff>
    </xdr:from>
    <xdr:ext cx="5276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3965" y="15457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84455</xdr:rowOff>
    </xdr:from>
    <xdr:to>
      <xdr:col>76</xdr:col>
      <xdr:colOff>165100</xdr:colOff>
      <xdr:row>92</xdr:row>
      <xdr:rowOff>14605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31115</xdr:rowOff>
    </xdr:from>
    <xdr:ext cx="527685" cy="25209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4965" y="15461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89</xdr:row>
      <xdr:rowOff>120650</xdr:rowOff>
    </xdr:from>
    <xdr:to>
      <xdr:col>72</xdr:col>
      <xdr:colOff>38100</xdr:colOff>
      <xdr:row>90</xdr:row>
      <xdr:rowOff>50165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379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88</xdr:row>
      <xdr:rowOff>66675</xdr:rowOff>
    </xdr:from>
    <xdr:ext cx="591820" cy="25209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580" y="151542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2540</xdr:rowOff>
    </xdr:from>
    <xdr:to>
      <xdr:col>67</xdr:col>
      <xdr:colOff>101600</xdr:colOff>
      <xdr:row>92</xdr:row>
      <xdr:rowOff>104140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120650</xdr:rowOff>
    </xdr:from>
    <xdr:ext cx="527685" cy="25209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6965" y="15551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93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0205" cy="25209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6316345"/>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020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5989955"/>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0205" cy="25209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566420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0205" cy="2584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810" y="5337175"/>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037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19050</xdr:rowOff>
    </xdr:from>
    <xdr:to>
      <xdr:col>116</xdr:col>
      <xdr:colOff>62865</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255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117475</xdr:rowOff>
    </xdr:from>
    <xdr:ext cx="249555" cy="2590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4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137160</xdr:rowOff>
    </xdr:from>
    <xdr:ext cx="378460" cy="259080"/>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115</xdr:col>
      <xdr:colOff>165100</xdr:colOff>
      <xdr:row>30</xdr:row>
      <xdr:rowOff>19050</xdr:rowOff>
    </xdr:from>
    <xdr:to>
      <xdr:col>116</xdr:col>
      <xdr:colOff>152400</xdr:colOff>
      <xdr:row>30</xdr:row>
      <xdr:rowOff>19050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93980</xdr:rowOff>
    </xdr:from>
    <xdr:to>
      <xdr:col>116</xdr:col>
      <xdr:colOff>63500</xdr:colOff>
      <xdr:row>39</xdr:row>
      <xdr:rowOff>99060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437630"/>
          <a:ext cx="8382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34925</xdr:rowOff>
    </xdr:from>
    <xdr:ext cx="313690"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00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93980</xdr:rowOff>
    </xdr:from>
    <xdr:to>
      <xdr:col>111</xdr:col>
      <xdr:colOff>177800</xdr:colOff>
      <xdr:row>39</xdr:row>
      <xdr:rowOff>99060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43763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141605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132715</xdr:rowOff>
    </xdr:from>
    <xdr:ext cx="378460" cy="2520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70" y="664781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125095</xdr:rowOff>
    </xdr:from>
    <xdr:to>
      <xdr:col>107</xdr:col>
      <xdr:colOff>101600</xdr:colOff>
      <xdr:row>39</xdr:row>
      <xdr:rowOff>55245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71755</xdr:rowOff>
    </xdr:from>
    <xdr:ext cx="31369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455" y="6415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151130</xdr:rowOff>
    </xdr:from>
    <xdr:to>
      <xdr:col>102</xdr:col>
      <xdr:colOff>114300</xdr:colOff>
      <xdr:row>39</xdr:row>
      <xdr:rowOff>99060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151880"/>
          <a:ext cx="889000" cy="633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257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86360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76835</xdr:rowOff>
    </xdr:from>
    <xdr:ext cx="313690" cy="25209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455" y="676338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161925</xdr:rowOff>
    </xdr:from>
    <xdr:ext cx="249555" cy="259080"/>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7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43180</xdr:rowOff>
    </xdr:from>
    <xdr:to>
      <xdr:col>112</xdr:col>
      <xdr:colOff>38100</xdr:colOff>
      <xdr:row>37</xdr:row>
      <xdr:rowOff>144780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161290</xdr:rowOff>
    </xdr:from>
    <xdr:ext cx="37846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70" y="616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257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166370</xdr:rowOff>
    </xdr:from>
    <xdr:ext cx="242570" cy="25209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651002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46990</xdr:rowOff>
    </xdr:from>
    <xdr:ext cx="37846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70" y="5876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本年度は消防費が大きく減少しているが、前年度に実施した新型コロナウイルス経済対策事業（住民生活商品券事業）の皆減が主な要因である。</a:t>
          </a:r>
        </a:p>
        <a:p>
          <a:r>
            <a:rPr kumimoji="1" lang="ja-JP" altLang="en-US" sz="1300">
              <a:solidFill>
                <a:sysClr val="windowText" lastClr="000000"/>
              </a:solidFill>
              <a:latin typeface="ＭＳ Ｐゴシック"/>
              <a:ea typeface="ＭＳ Ｐゴシック"/>
            </a:rPr>
            <a:t>　民生費では物価高騰対策生活者支援事業や高齢者福祉施設整備助成事業の実施による皆増、商工費では物価高騰対策商工業者支援事業の実施による皆増やクアハウス岩滝の直営化による経費増加などの要因で、大きく増加した。</a:t>
          </a:r>
        </a:p>
        <a:p>
          <a:r>
            <a:rPr kumimoji="1" lang="ja-JP" altLang="en-US" sz="1300">
              <a:solidFill>
                <a:sysClr val="windowText" lastClr="000000"/>
              </a:solidFill>
              <a:latin typeface="ＭＳ Ｐゴシック"/>
              <a:ea typeface="ＭＳ Ｐゴシック"/>
            </a:rPr>
            <a:t>　また、公債費は類似団体平均と比較して大きく上回っており、土木費の類似団体平均を上回る要因である下水道特別会計への繰出金については、これまでと同様に手立てを行う必要がある。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財政調整基金残高は、取り崩しを行ったことにより前年と比較し減少となっている。</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実質収支額は前年と比較して減少している。そのため、実質単年度収支は、財政調整基金の取り崩しの実施や公債費の繰上償還の実施により、平成３０年度以来の赤字となった。</a:t>
          </a:r>
          <a:endParaRPr kumimoji="1" lang="en-US" altLang="ja-JP" sz="1100">
            <a:solidFill>
              <a:srgbClr val="FF0000"/>
            </a:solidFill>
            <a:latin typeface="ＭＳ ゴシック"/>
            <a:ea typeface="ＭＳ ゴシック"/>
          </a:endParaRP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今後も施設統廃合に伴う大型整備事業等が控えており、事務事業評価等の実施により事業見直しを行うなど行財政改革の推進に努めなければならない。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実質公債費比率は昨年度との比較で３カ年平均の比率は０．４ポイント増であり、類似団体平均との差は１０．８ポイントと昨年度よりも広がっている。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一般会計の元利償還、公営企業会計の元利償還金に対する繰入金は徐々に減少傾向にあるが、全会計のバランスを見渡して、計画的な起債発行を努めていく必要がある。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昨年度と比べ、分母を構成する普通交付税は減となっており、繰上償還の実施により地方債残高が減少し、４．７ポイントの減となっているが、</a:t>
          </a:r>
          <a:r>
            <a:rPr kumimoji="1" lang="ja-JP" altLang="en-US" sz="1400">
              <a:latin typeface="ＭＳ Ｐゴシック"/>
              <a:ea typeface="ＭＳ Ｐゴシック"/>
            </a:rPr>
            <a:t>類似団体平均を大きく上回っている</a:t>
          </a:r>
          <a:r>
            <a:rPr kumimoji="1" lang="ja-JP" altLang="en-US" sz="1400">
              <a:solidFill>
                <a:sysClr val="windowText" lastClr="000000"/>
              </a:solidFill>
              <a:latin typeface="ＭＳ ゴシック"/>
              <a:ea typeface="ＭＳ ゴシック"/>
            </a:rPr>
            <a:t>。償還が進むにつれて地方債残高は減少していくが、今後も大規模建設事業の実施が予定されおり、計画的な地方債発行に努めなければならない。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５年度は財政調整基金を１億３，０００万円取り崩すなどしたため、基金全体で約１億１，０００万円の減額となった。一方で公共施設等総合管理基金に３，０００万円を積立て、減債基金に１億円を積立てて繰上償還を実施する等、将来の負担に備えた基金の積立てや活用を行うことができ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今後も基金活用により効果的に事業を進めていくこととし、全体的な事務事業の見直しも同時に行い、無為に基金を取り崩す財政運営にならないよう努める。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〇公共施設等総合管理基金</a:t>
          </a:r>
          <a:r>
            <a:rPr kumimoji="1" lang="en-US" altLang="ja-JP" sz="1300">
              <a:solidFill>
                <a:sysClr val="windowText" lastClr="000000"/>
              </a:solidFill>
              <a:effectLst/>
              <a:latin typeface="ＭＳ ゴシック"/>
              <a:ea typeface="ＭＳ ゴシック"/>
              <a:cs typeface="+mn-cs"/>
            </a:rPr>
            <a:t>…公共施設の建設及び整備並びに車両の保全等の事業に係る経費に加え、解体等の除却に係る経費財源として活用。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地域振興基金において生活交通路線維持確保事業（１１百万円）、地域づくり支援事業（５百万円）等へ活用</a:t>
          </a:r>
        </a:p>
        <a:p>
          <a:r>
            <a:rPr kumimoji="1" lang="ja-JP" altLang="en-US" sz="1300">
              <a:solidFill>
                <a:sysClr val="windowText" lastClr="000000"/>
              </a:solidFill>
              <a:effectLst/>
              <a:latin typeface="ＭＳ ゴシック"/>
              <a:ea typeface="ＭＳ ゴシック"/>
              <a:cs typeface="+mn-cs"/>
            </a:rPr>
            <a:t>　公共施設等総合管理基金の３４百万円の積立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種基金の使途に則る事業へ活用していくとともに、基金の使途の明確化を図るために、個々の特定目的基金に積み立てていくことを予定している。また、公共施設建設基金については、令和５年度に公共施設等総合管理基金に条例改正し、公共施設の整備事業に活用するだけでなく、公共施設マネジメントを推進するため、施設の長寿命化や老朽化施設の解体等、柔軟に活用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latin typeface="ＭＳ ゴシック"/>
              <a:ea typeface="ＭＳ ゴシック"/>
            </a:rPr>
            <a:t>令和５年度については、１億３，０００万円の取り崩しを行った。減債基金と公共施設等総合管理基金への積立てを１億３，０００万円行ったことによる収支不足が原因となり、約１億円の減額となった。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これまでから普通交付税の逓減のほか、一般財源総額の減少も基金取崩の大きな要因となっていることから、全体的な事務事業の見直しを行うことで無為に基金を取り崩すことのないよう財政運営に努める。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令和５年度に実質公債費比率、将来負担比率の抑制を図るため、減債基金約１億３００万円を活用し地方債の繰上償還を実施した。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一方で一般財源により約１億円の積立てを行ったため、前年度比で残高の大きな変動はなかった。</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今後予定している大規模事業の実施に伴う実質公債費比率悪化の抑制のために、後年度に活用できるよう引き続き減債基金の積み立てに努める。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134</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60" t="s">
        <v>137</v>
      </c>
      <c r="C3" s="461"/>
      <c r="D3" s="461"/>
      <c r="E3" s="462"/>
      <c r="F3" s="462"/>
      <c r="G3" s="462"/>
      <c r="H3" s="462"/>
      <c r="I3" s="462"/>
      <c r="J3" s="462"/>
      <c r="K3" s="462"/>
      <c r="L3" s="462" t="s">
        <v>140</v>
      </c>
      <c r="M3" s="462"/>
      <c r="N3" s="462"/>
      <c r="O3" s="462"/>
      <c r="P3" s="462"/>
      <c r="Q3" s="462"/>
      <c r="R3" s="469"/>
      <c r="S3" s="469"/>
      <c r="T3" s="469"/>
      <c r="U3" s="469"/>
      <c r="V3" s="470"/>
      <c r="W3" s="320" t="s">
        <v>143</v>
      </c>
      <c r="X3" s="321"/>
      <c r="Y3" s="321"/>
      <c r="Z3" s="321"/>
      <c r="AA3" s="321"/>
      <c r="AB3" s="461"/>
      <c r="AC3" s="469" t="s">
        <v>144</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12360664</v>
      </c>
      <c r="BO4" s="327"/>
      <c r="BP4" s="327"/>
      <c r="BQ4" s="327"/>
      <c r="BR4" s="327"/>
      <c r="BS4" s="327"/>
      <c r="BT4" s="327"/>
      <c r="BU4" s="328"/>
      <c r="BV4" s="326">
        <v>12213521</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0.3</v>
      </c>
      <c r="CU4" s="333"/>
      <c r="CV4" s="333"/>
      <c r="CW4" s="333"/>
      <c r="CX4" s="333"/>
      <c r="CY4" s="333"/>
      <c r="CZ4" s="333"/>
      <c r="DA4" s="334"/>
      <c r="DB4" s="332">
        <v>0.7</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73</v>
      </c>
      <c r="AV5" s="339"/>
      <c r="AW5" s="339"/>
      <c r="AX5" s="339"/>
      <c r="AY5" s="340" t="s">
        <v>146</v>
      </c>
      <c r="AZ5" s="341"/>
      <c r="BA5" s="341"/>
      <c r="BB5" s="341"/>
      <c r="BC5" s="341"/>
      <c r="BD5" s="341"/>
      <c r="BE5" s="341"/>
      <c r="BF5" s="341"/>
      <c r="BG5" s="341"/>
      <c r="BH5" s="341"/>
      <c r="BI5" s="341"/>
      <c r="BJ5" s="341"/>
      <c r="BK5" s="341"/>
      <c r="BL5" s="341"/>
      <c r="BM5" s="342"/>
      <c r="BN5" s="343">
        <v>12295245</v>
      </c>
      <c r="BO5" s="344"/>
      <c r="BP5" s="344"/>
      <c r="BQ5" s="344"/>
      <c r="BR5" s="344"/>
      <c r="BS5" s="344"/>
      <c r="BT5" s="344"/>
      <c r="BU5" s="345"/>
      <c r="BV5" s="343">
        <v>12130960</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95.3</v>
      </c>
      <c r="CU5" s="350"/>
      <c r="CV5" s="350"/>
      <c r="CW5" s="350"/>
      <c r="CX5" s="350"/>
      <c r="CY5" s="350"/>
      <c r="CZ5" s="350"/>
      <c r="DA5" s="351"/>
      <c r="DB5" s="349">
        <v>93.6</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162</v>
      </c>
      <c r="M6" s="482"/>
      <c r="N6" s="482"/>
      <c r="O6" s="482"/>
      <c r="P6" s="482"/>
      <c r="Q6" s="482"/>
      <c r="R6" s="486"/>
      <c r="S6" s="486"/>
      <c r="T6" s="486"/>
      <c r="U6" s="486"/>
      <c r="V6" s="487"/>
      <c r="W6" s="490" t="s">
        <v>164</v>
      </c>
      <c r="X6" s="491"/>
      <c r="Y6" s="491"/>
      <c r="Z6" s="491"/>
      <c r="AA6" s="491"/>
      <c r="AB6" s="481"/>
      <c r="AC6" s="494" t="s">
        <v>166</v>
      </c>
      <c r="AD6" s="495"/>
      <c r="AE6" s="495"/>
      <c r="AF6" s="495"/>
      <c r="AG6" s="495"/>
      <c r="AH6" s="495"/>
      <c r="AI6" s="495"/>
      <c r="AJ6" s="495"/>
      <c r="AK6" s="495"/>
      <c r="AL6" s="496"/>
      <c r="AM6" s="335" t="s">
        <v>77</v>
      </c>
      <c r="AN6" s="336"/>
      <c r="AO6" s="336"/>
      <c r="AP6" s="336"/>
      <c r="AQ6" s="336"/>
      <c r="AR6" s="336"/>
      <c r="AS6" s="336"/>
      <c r="AT6" s="337"/>
      <c r="AU6" s="338" t="s">
        <v>73</v>
      </c>
      <c r="AV6" s="339"/>
      <c r="AW6" s="339"/>
      <c r="AX6" s="339"/>
      <c r="AY6" s="340" t="s">
        <v>171</v>
      </c>
      <c r="AZ6" s="341"/>
      <c r="BA6" s="341"/>
      <c r="BB6" s="341"/>
      <c r="BC6" s="341"/>
      <c r="BD6" s="341"/>
      <c r="BE6" s="341"/>
      <c r="BF6" s="341"/>
      <c r="BG6" s="341"/>
      <c r="BH6" s="341"/>
      <c r="BI6" s="341"/>
      <c r="BJ6" s="341"/>
      <c r="BK6" s="341"/>
      <c r="BL6" s="341"/>
      <c r="BM6" s="342"/>
      <c r="BN6" s="343">
        <v>65419</v>
      </c>
      <c r="BO6" s="344"/>
      <c r="BP6" s="344"/>
      <c r="BQ6" s="344"/>
      <c r="BR6" s="344"/>
      <c r="BS6" s="344"/>
      <c r="BT6" s="344"/>
      <c r="BU6" s="345"/>
      <c r="BV6" s="343">
        <v>82561</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95.7</v>
      </c>
      <c r="CU6" s="353"/>
      <c r="CV6" s="353"/>
      <c r="CW6" s="353"/>
      <c r="CX6" s="353"/>
      <c r="CY6" s="353"/>
      <c r="CZ6" s="353"/>
      <c r="DA6" s="354"/>
      <c r="DB6" s="352">
        <v>94.6</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173</v>
      </c>
      <c r="AN7" s="336"/>
      <c r="AO7" s="336"/>
      <c r="AP7" s="336"/>
      <c r="AQ7" s="336"/>
      <c r="AR7" s="336"/>
      <c r="AS7" s="336"/>
      <c r="AT7" s="337"/>
      <c r="AU7" s="338" t="s">
        <v>73</v>
      </c>
      <c r="AV7" s="339"/>
      <c r="AW7" s="339"/>
      <c r="AX7" s="339"/>
      <c r="AY7" s="340" t="s">
        <v>174</v>
      </c>
      <c r="AZ7" s="341"/>
      <c r="BA7" s="341"/>
      <c r="BB7" s="341"/>
      <c r="BC7" s="341"/>
      <c r="BD7" s="341"/>
      <c r="BE7" s="341"/>
      <c r="BF7" s="341"/>
      <c r="BG7" s="341"/>
      <c r="BH7" s="341"/>
      <c r="BI7" s="341"/>
      <c r="BJ7" s="341"/>
      <c r="BK7" s="341"/>
      <c r="BL7" s="341"/>
      <c r="BM7" s="342"/>
      <c r="BN7" s="343">
        <v>40204</v>
      </c>
      <c r="BO7" s="344"/>
      <c r="BP7" s="344"/>
      <c r="BQ7" s="344"/>
      <c r="BR7" s="344"/>
      <c r="BS7" s="344"/>
      <c r="BT7" s="344"/>
      <c r="BU7" s="345"/>
      <c r="BV7" s="343">
        <v>29682</v>
      </c>
      <c r="BW7" s="344"/>
      <c r="BX7" s="344"/>
      <c r="BY7" s="344"/>
      <c r="BZ7" s="344"/>
      <c r="CA7" s="344"/>
      <c r="CB7" s="344"/>
      <c r="CC7" s="345"/>
      <c r="CD7" s="346" t="s">
        <v>175</v>
      </c>
      <c r="CE7" s="347"/>
      <c r="CF7" s="347"/>
      <c r="CG7" s="347"/>
      <c r="CH7" s="347"/>
      <c r="CI7" s="347"/>
      <c r="CJ7" s="347"/>
      <c r="CK7" s="347"/>
      <c r="CL7" s="347"/>
      <c r="CM7" s="347"/>
      <c r="CN7" s="347"/>
      <c r="CO7" s="347"/>
      <c r="CP7" s="347"/>
      <c r="CQ7" s="347"/>
      <c r="CR7" s="347"/>
      <c r="CS7" s="348"/>
      <c r="CT7" s="343">
        <v>7759544</v>
      </c>
      <c r="CU7" s="344"/>
      <c r="CV7" s="344"/>
      <c r="CW7" s="344"/>
      <c r="CX7" s="344"/>
      <c r="CY7" s="344"/>
      <c r="CZ7" s="344"/>
      <c r="DA7" s="345"/>
      <c r="DB7" s="343">
        <v>7790144</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176</v>
      </c>
      <c r="AN8" s="336"/>
      <c r="AO8" s="336"/>
      <c r="AP8" s="336"/>
      <c r="AQ8" s="336"/>
      <c r="AR8" s="336"/>
      <c r="AS8" s="336"/>
      <c r="AT8" s="337"/>
      <c r="AU8" s="338" t="s">
        <v>180</v>
      </c>
      <c r="AV8" s="339"/>
      <c r="AW8" s="339"/>
      <c r="AX8" s="339"/>
      <c r="AY8" s="340" t="s">
        <v>181</v>
      </c>
      <c r="AZ8" s="341"/>
      <c r="BA8" s="341"/>
      <c r="BB8" s="341"/>
      <c r="BC8" s="341"/>
      <c r="BD8" s="341"/>
      <c r="BE8" s="341"/>
      <c r="BF8" s="341"/>
      <c r="BG8" s="341"/>
      <c r="BH8" s="341"/>
      <c r="BI8" s="341"/>
      <c r="BJ8" s="341"/>
      <c r="BK8" s="341"/>
      <c r="BL8" s="341"/>
      <c r="BM8" s="342"/>
      <c r="BN8" s="343">
        <v>25215</v>
      </c>
      <c r="BO8" s="344"/>
      <c r="BP8" s="344"/>
      <c r="BQ8" s="344"/>
      <c r="BR8" s="344"/>
      <c r="BS8" s="344"/>
      <c r="BT8" s="344"/>
      <c r="BU8" s="345"/>
      <c r="BV8" s="343">
        <v>52879</v>
      </c>
      <c r="BW8" s="344"/>
      <c r="BX8" s="344"/>
      <c r="BY8" s="344"/>
      <c r="BZ8" s="344"/>
      <c r="CA8" s="344"/>
      <c r="CB8" s="344"/>
      <c r="CC8" s="345"/>
      <c r="CD8" s="346" t="s">
        <v>163</v>
      </c>
      <c r="CE8" s="347"/>
      <c r="CF8" s="347"/>
      <c r="CG8" s="347"/>
      <c r="CH8" s="347"/>
      <c r="CI8" s="347"/>
      <c r="CJ8" s="347"/>
      <c r="CK8" s="347"/>
      <c r="CL8" s="347"/>
      <c r="CM8" s="347"/>
      <c r="CN8" s="347"/>
      <c r="CO8" s="347"/>
      <c r="CP8" s="347"/>
      <c r="CQ8" s="347"/>
      <c r="CR8" s="347"/>
      <c r="CS8" s="348"/>
      <c r="CT8" s="355">
        <v>0.27</v>
      </c>
      <c r="CU8" s="356"/>
      <c r="CV8" s="356"/>
      <c r="CW8" s="356"/>
      <c r="CX8" s="356"/>
      <c r="CY8" s="356"/>
      <c r="CZ8" s="356"/>
      <c r="DA8" s="357"/>
      <c r="DB8" s="355">
        <v>0.27</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58" t="s">
        <v>14</v>
      </c>
      <c r="M9" s="359"/>
      <c r="N9" s="359"/>
      <c r="O9" s="359"/>
      <c r="P9" s="359"/>
      <c r="Q9" s="360"/>
      <c r="R9" s="361">
        <v>20092</v>
      </c>
      <c r="S9" s="362"/>
      <c r="T9" s="362"/>
      <c r="U9" s="362"/>
      <c r="V9" s="363"/>
      <c r="W9" s="320" t="s">
        <v>183</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73</v>
      </c>
      <c r="AV9" s="339"/>
      <c r="AW9" s="339"/>
      <c r="AX9" s="339"/>
      <c r="AY9" s="340" t="s">
        <v>74</v>
      </c>
      <c r="AZ9" s="341"/>
      <c r="BA9" s="341"/>
      <c r="BB9" s="341"/>
      <c r="BC9" s="341"/>
      <c r="BD9" s="341"/>
      <c r="BE9" s="341"/>
      <c r="BF9" s="341"/>
      <c r="BG9" s="341"/>
      <c r="BH9" s="341"/>
      <c r="BI9" s="341"/>
      <c r="BJ9" s="341"/>
      <c r="BK9" s="341"/>
      <c r="BL9" s="341"/>
      <c r="BM9" s="342"/>
      <c r="BN9" s="343">
        <v>-27664</v>
      </c>
      <c r="BO9" s="344"/>
      <c r="BP9" s="344"/>
      <c r="BQ9" s="344"/>
      <c r="BR9" s="344"/>
      <c r="BS9" s="344"/>
      <c r="BT9" s="344"/>
      <c r="BU9" s="345"/>
      <c r="BV9" s="343">
        <v>36750</v>
      </c>
      <c r="BW9" s="344"/>
      <c r="BX9" s="344"/>
      <c r="BY9" s="344"/>
      <c r="BZ9" s="344"/>
      <c r="CA9" s="344"/>
      <c r="CB9" s="344"/>
      <c r="CC9" s="345"/>
      <c r="CD9" s="346" t="s">
        <v>71</v>
      </c>
      <c r="CE9" s="347"/>
      <c r="CF9" s="347"/>
      <c r="CG9" s="347"/>
      <c r="CH9" s="347"/>
      <c r="CI9" s="347"/>
      <c r="CJ9" s="347"/>
      <c r="CK9" s="347"/>
      <c r="CL9" s="347"/>
      <c r="CM9" s="347"/>
      <c r="CN9" s="347"/>
      <c r="CO9" s="347"/>
      <c r="CP9" s="347"/>
      <c r="CQ9" s="347"/>
      <c r="CR9" s="347"/>
      <c r="CS9" s="348"/>
      <c r="CT9" s="349">
        <v>19.3</v>
      </c>
      <c r="CU9" s="350"/>
      <c r="CV9" s="350"/>
      <c r="CW9" s="350"/>
      <c r="CX9" s="350"/>
      <c r="CY9" s="350"/>
      <c r="CZ9" s="350"/>
      <c r="DA9" s="351"/>
      <c r="DB9" s="349">
        <v>18.5</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187</v>
      </c>
      <c r="M10" s="336"/>
      <c r="N10" s="336"/>
      <c r="O10" s="336"/>
      <c r="P10" s="336"/>
      <c r="Q10" s="337"/>
      <c r="R10" s="365">
        <v>21834</v>
      </c>
      <c r="S10" s="366"/>
      <c r="T10" s="366"/>
      <c r="U10" s="366"/>
      <c r="V10" s="367"/>
      <c r="W10" s="475"/>
      <c r="X10" s="454"/>
      <c r="Y10" s="454"/>
      <c r="Z10" s="454"/>
      <c r="AA10" s="454"/>
      <c r="AB10" s="454"/>
      <c r="AC10" s="454"/>
      <c r="AD10" s="454"/>
      <c r="AE10" s="454"/>
      <c r="AF10" s="454"/>
      <c r="AG10" s="454"/>
      <c r="AH10" s="454"/>
      <c r="AI10" s="454"/>
      <c r="AJ10" s="454"/>
      <c r="AK10" s="454"/>
      <c r="AL10" s="478"/>
      <c r="AM10" s="335" t="s">
        <v>188</v>
      </c>
      <c r="AN10" s="336"/>
      <c r="AO10" s="336"/>
      <c r="AP10" s="336"/>
      <c r="AQ10" s="336"/>
      <c r="AR10" s="336"/>
      <c r="AS10" s="336"/>
      <c r="AT10" s="337"/>
      <c r="AU10" s="338" t="s">
        <v>180</v>
      </c>
      <c r="AV10" s="339"/>
      <c r="AW10" s="339"/>
      <c r="AX10" s="339"/>
      <c r="AY10" s="340" t="s">
        <v>190</v>
      </c>
      <c r="AZ10" s="341"/>
      <c r="BA10" s="341"/>
      <c r="BB10" s="341"/>
      <c r="BC10" s="341"/>
      <c r="BD10" s="341"/>
      <c r="BE10" s="341"/>
      <c r="BF10" s="341"/>
      <c r="BG10" s="341"/>
      <c r="BH10" s="341"/>
      <c r="BI10" s="341"/>
      <c r="BJ10" s="341"/>
      <c r="BK10" s="341"/>
      <c r="BL10" s="341"/>
      <c r="BM10" s="342"/>
      <c r="BN10" s="343">
        <v>665</v>
      </c>
      <c r="BO10" s="344"/>
      <c r="BP10" s="344"/>
      <c r="BQ10" s="344"/>
      <c r="BR10" s="344"/>
      <c r="BS10" s="344"/>
      <c r="BT10" s="344"/>
      <c r="BU10" s="345"/>
      <c r="BV10" s="343">
        <v>669</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194</v>
      </c>
      <c r="M11" s="369"/>
      <c r="N11" s="369"/>
      <c r="O11" s="369"/>
      <c r="P11" s="369"/>
      <c r="Q11" s="370"/>
      <c r="R11" s="371" t="s">
        <v>196</v>
      </c>
      <c r="S11" s="372"/>
      <c r="T11" s="372"/>
      <c r="U11" s="372"/>
      <c r="V11" s="373"/>
      <c r="W11" s="475"/>
      <c r="X11" s="454"/>
      <c r="Y11" s="454"/>
      <c r="Z11" s="454"/>
      <c r="AA11" s="454"/>
      <c r="AB11" s="454"/>
      <c r="AC11" s="454"/>
      <c r="AD11" s="454"/>
      <c r="AE11" s="454"/>
      <c r="AF11" s="454"/>
      <c r="AG11" s="454"/>
      <c r="AH11" s="454"/>
      <c r="AI11" s="454"/>
      <c r="AJ11" s="454"/>
      <c r="AK11" s="454"/>
      <c r="AL11" s="478"/>
      <c r="AM11" s="335" t="s">
        <v>67</v>
      </c>
      <c r="AN11" s="336"/>
      <c r="AO11" s="336"/>
      <c r="AP11" s="336"/>
      <c r="AQ11" s="336"/>
      <c r="AR11" s="336"/>
      <c r="AS11" s="336"/>
      <c r="AT11" s="337"/>
      <c r="AU11" s="338" t="s">
        <v>180</v>
      </c>
      <c r="AV11" s="339"/>
      <c r="AW11" s="339"/>
      <c r="AX11" s="339"/>
      <c r="AY11" s="340" t="s">
        <v>197</v>
      </c>
      <c r="AZ11" s="341"/>
      <c r="BA11" s="341"/>
      <c r="BB11" s="341"/>
      <c r="BC11" s="341"/>
      <c r="BD11" s="341"/>
      <c r="BE11" s="341"/>
      <c r="BF11" s="341"/>
      <c r="BG11" s="341"/>
      <c r="BH11" s="341"/>
      <c r="BI11" s="341"/>
      <c r="BJ11" s="341"/>
      <c r="BK11" s="341"/>
      <c r="BL11" s="341"/>
      <c r="BM11" s="342"/>
      <c r="BN11" s="343">
        <v>137135</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15">
      <c r="A12" s="2"/>
      <c r="B12" s="502" t="s">
        <v>203</v>
      </c>
      <c r="C12" s="503"/>
      <c r="D12" s="503"/>
      <c r="E12" s="503"/>
      <c r="F12" s="503"/>
      <c r="G12" s="503"/>
      <c r="H12" s="503"/>
      <c r="I12" s="503"/>
      <c r="J12" s="503"/>
      <c r="K12" s="504"/>
      <c r="L12" s="374" t="s">
        <v>204</v>
      </c>
      <c r="M12" s="375"/>
      <c r="N12" s="375"/>
      <c r="O12" s="375"/>
      <c r="P12" s="375"/>
      <c r="Q12" s="376"/>
      <c r="R12" s="377">
        <v>19777</v>
      </c>
      <c r="S12" s="378"/>
      <c r="T12" s="378"/>
      <c r="U12" s="378"/>
      <c r="V12" s="379"/>
      <c r="W12" s="380" t="s">
        <v>5</v>
      </c>
      <c r="X12" s="339"/>
      <c r="Y12" s="339"/>
      <c r="Z12" s="339"/>
      <c r="AA12" s="339"/>
      <c r="AB12" s="381"/>
      <c r="AC12" s="382" t="s">
        <v>113</v>
      </c>
      <c r="AD12" s="383"/>
      <c r="AE12" s="383"/>
      <c r="AF12" s="383"/>
      <c r="AG12" s="384"/>
      <c r="AH12" s="382" t="s">
        <v>206</v>
      </c>
      <c r="AI12" s="383"/>
      <c r="AJ12" s="383"/>
      <c r="AK12" s="383"/>
      <c r="AL12" s="385"/>
      <c r="AM12" s="335" t="s">
        <v>207</v>
      </c>
      <c r="AN12" s="336"/>
      <c r="AO12" s="336"/>
      <c r="AP12" s="336"/>
      <c r="AQ12" s="336"/>
      <c r="AR12" s="336"/>
      <c r="AS12" s="336"/>
      <c r="AT12" s="337"/>
      <c r="AU12" s="338" t="s">
        <v>73</v>
      </c>
      <c r="AV12" s="339"/>
      <c r="AW12" s="339"/>
      <c r="AX12" s="339"/>
      <c r="AY12" s="340" t="s">
        <v>210</v>
      </c>
      <c r="AZ12" s="341"/>
      <c r="BA12" s="341"/>
      <c r="BB12" s="341"/>
      <c r="BC12" s="341"/>
      <c r="BD12" s="341"/>
      <c r="BE12" s="341"/>
      <c r="BF12" s="341"/>
      <c r="BG12" s="341"/>
      <c r="BH12" s="341"/>
      <c r="BI12" s="341"/>
      <c r="BJ12" s="341"/>
      <c r="BK12" s="341"/>
      <c r="BL12" s="341"/>
      <c r="BM12" s="342"/>
      <c r="BN12" s="343">
        <v>130000</v>
      </c>
      <c r="BO12" s="344"/>
      <c r="BP12" s="344"/>
      <c r="BQ12" s="344"/>
      <c r="BR12" s="344"/>
      <c r="BS12" s="344"/>
      <c r="BT12" s="344"/>
      <c r="BU12" s="345"/>
      <c r="BV12" s="343">
        <v>0</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213</v>
      </c>
      <c r="N13" s="387"/>
      <c r="O13" s="387"/>
      <c r="P13" s="387"/>
      <c r="Q13" s="388"/>
      <c r="R13" s="389">
        <v>19660</v>
      </c>
      <c r="S13" s="390"/>
      <c r="T13" s="390"/>
      <c r="U13" s="390"/>
      <c r="V13" s="391"/>
      <c r="W13" s="490" t="s">
        <v>214</v>
      </c>
      <c r="X13" s="491"/>
      <c r="Y13" s="491"/>
      <c r="Z13" s="491"/>
      <c r="AA13" s="491"/>
      <c r="AB13" s="481"/>
      <c r="AC13" s="365">
        <v>366</v>
      </c>
      <c r="AD13" s="366"/>
      <c r="AE13" s="366"/>
      <c r="AF13" s="366"/>
      <c r="AG13" s="392"/>
      <c r="AH13" s="365">
        <v>386</v>
      </c>
      <c r="AI13" s="366"/>
      <c r="AJ13" s="366"/>
      <c r="AK13" s="366"/>
      <c r="AL13" s="367"/>
      <c r="AM13" s="335" t="s">
        <v>216</v>
      </c>
      <c r="AN13" s="336"/>
      <c r="AO13" s="336"/>
      <c r="AP13" s="336"/>
      <c r="AQ13" s="336"/>
      <c r="AR13" s="336"/>
      <c r="AS13" s="336"/>
      <c r="AT13" s="337"/>
      <c r="AU13" s="338" t="s">
        <v>180</v>
      </c>
      <c r="AV13" s="339"/>
      <c r="AW13" s="339"/>
      <c r="AX13" s="339"/>
      <c r="AY13" s="340" t="s">
        <v>218</v>
      </c>
      <c r="AZ13" s="341"/>
      <c r="BA13" s="341"/>
      <c r="BB13" s="341"/>
      <c r="BC13" s="341"/>
      <c r="BD13" s="341"/>
      <c r="BE13" s="341"/>
      <c r="BF13" s="341"/>
      <c r="BG13" s="341"/>
      <c r="BH13" s="341"/>
      <c r="BI13" s="341"/>
      <c r="BJ13" s="341"/>
      <c r="BK13" s="341"/>
      <c r="BL13" s="341"/>
      <c r="BM13" s="342"/>
      <c r="BN13" s="343">
        <v>-19864</v>
      </c>
      <c r="BO13" s="344"/>
      <c r="BP13" s="344"/>
      <c r="BQ13" s="344"/>
      <c r="BR13" s="344"/>
      <c r="BS13" s="344"/>
      <c r="BT13" s="344"/>
      <c r="BU13" s="345"/>
      <c r="BV13" s="343">
        <v>37419</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17.600000000000001</v>
      </c>
      <c r="CU13" s="350"/>
      <c r="CV13" s="350"/>
      <c r="CW13" s="350"/>
      <c r="CX13" s="350"/>
      <c r="CY13" s="350"/>
      <c r="CZ13" s="350"/>
      <c r="DA13" s="351"/>
      <c r="DB13" s="349">
        <v>17.2</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220</v>
      </c>
      <c r="M14" s="394"/>
      <c r="N14" s="394"/>
      <c r="O14" s="394"/>
      <c r="P14" s="394"/>
      <c r="Q14" s="395"/>
      <c r="R14" s="389">
        <v>20199</v>
      </c>
      <c r="S14" s="390"/>
      <c r="T14" s="390"/>
      <c r="U14" s="390"/>
      <c r="V14" s="391"/>
      <c r="W14" s="476"/>
      <c r="X14" s="477"/>
      <c r="Y14" s="477"/>
      <c r="Z14" s="477"/>
      <c r="AA14" s="477"/>
      <c r="AB14" s="467"/>
      <c r="AC14" s="396">
        <v>3.7</v>
      </c>
      <c r="AD14" s="397"/>
      <c r="AE14" s="397"/>
      <c r="AF14" s="397"/>
      <c r="AG14" s="398"/>
      <c r="AH14" s="396">
        <v>3.7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224</v>
      </c>
      <c r="CE14" s="401"/>
      <c r="CF14" s="401"/>
      <c r="CG14" s="401"/>
      <c r="CH14" s="401"/>
      <c r="CI14" s="401"/>
      <c r="CJ14" s="401"/>
      <c r="CK14" s="401"/>
      <c r="CL14" s="401"/>
      <c r="CM14" s="401"/>
      <c r="CN14" s="401"/>
      <c r="CO14" s="401"/>
      <c r="CP14" s="401"/>
      <c r="CQ14" s="401"/>
      <c r="CR14" s="401"/>
      <c r="CS14" s="402"/>
      <c r="CT14" s="403">
        <v>89.1</v>
      </c>
      <c r="CU14" s="404"/>
      <c r="CV14" s="404"/>
      <c r="CW14" s="404"/>
      <c r="CX14" s="404"/>
      <c r="CY14" s="404"/>
      <c r="CZ14" s="404"/>
      <c r="DA14" s="405"/>
      <c r="DB14" s="403">
        <v>93.8</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213</v>
      </c>
      <c r="N15" s="387"/>
      <c r="O15" s="387"/>
      <c r="P15" s="387"/>
      <c r="Q15" s="388"/>
      <c r="R15" s="389">
        <v>20096</v>
      </c>
      <c r="S15" s="390"/>
      <c r="T15" s="390"/>
      <c r="U15" s="390"/>
      <c r="V15" s="391"/>
      <c r="W15" s="490" t="s">
        <v>7</v>
      </c>
      <c r="X15" s="491"/>
      <c r="Y15" s="491"/>
      <c r="Z15" s="491"/>
      <c r="AA15" s="491"/>
      <c r="AB15" s="481"/>
      <c r="AC15" s="365">
        <v>3041</v>
      </c>
      <c r="AD15" s="366"/>
      <c r="AE15" s="366"/>
      <c r="AF15" s="366"/>
      <c r="AG15" s="392"/>
      <c r="AH15" s="365">
        <v>3444</v>
      </c>
      <c r="AI15" s="366"/>
      <c r="AJ15" s="366"/>
      <c r="AK15" s="366"/>
      <c r="AL15" s="367"/>
      <c r="AM15" s="335"/>
      <c r="AN15" s="336"/>
      <c r="AO15" s="336"/>
      <c r="AP15" s="336"/>
      <c r="AQ15" s="336"/>
      <c r="AR15" s="336"/>
      <c r="AS15" s="336"/>
      <c r="AT15" s="337"/>
      <c r="AU15" s="338"/>
      <c r="AV15" s="339"/>
      <c r="AW15" s="339"/>
      <c r="AX15" s="339"/>
      <c r="AY15" s="323" t="s">
        <v>226</v>
      </c>
      <c r="AZ15" s="324"/>
      <c r="BA15" s="324"/>
      <c r="BB15" s="324"/>
      <c r="BC15" s="324"/>
      <c r="BD15" s="324"/>
      <c r="BE15" s="324"/>
      <c r="BF15" s="324"/>
      <c r="BG15" s="324"/>
      <c r="BH15" s="324"/>
      <c r="BI15" s="324"/>
      <c r="BJ15" s="324"/>
      <c r="BK15" s="324"/>
      <c r="BL15" s="324"/>
      <c r="BM15" s="325"/>
      <c r="BN15" s="326">
        <v>2018739</v>
      </c>
      <c r="BO15" s="327"/>
      <c r="BP15" s="327"/>
      <c r="BQ15" s="327"/>
      <c r="BR15" s="327"/>
      <c r="BS15" s="327"/>
      <c r="BT15" s="327"/>
      <c r="BU15" s="328"/>
      <c r="BV15" s="326">
        <v>1959445</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228</v>
      </c>
      <c r="M16" s="406"/>
      <c r="N16" s="406"/>
      <c r="O16" s="406"/>
      <c r="P16" s="406"/>
      <c r="Q16" s="407"/>
      <c r="R16" s="408" t="s">
        <v>229</v>
      </c>
      <c r="S16" s="409"/>
      <c r="T16" s="409"/>
      <c r="U16" s="409"/>
      <c r="V16" s="410"/>
      <c r="W16" s="476"/>
      <c r="X16" s="477"/>
      <c r="Y16" s="477"/>
      <c r="Z16" s="477"/>
      <c r="AA16" s="477"/>
      <c r="AB16" s="467"/>
      <c r="AC16" s="396">
        <v>30.8</v>
      </c>
      <c r="AD16" s="397"/>
      <c r="AE16" s="397"/>
      <c r="AF16" s="397"/>
      <c r="AG16" s="398"/>
      <c r="AH16" s="396">
        <v>33.1</v>
      </c>
      <c r="AI16" s="397"/>
      <c r="AJ16" s="397"/>
      <c r="AK16" s="397"/>
      <c r="AL16" s="399"/>
      <c r="AM16" s="335"/>
      <c r="AN16" s="336"/>
      <c r="AO16" s="336"/>
      <c r="AP16" s="336"/>
      <c r="AQ16" s="336"/>
      <c r="AR16" s="336"/>
      <c r="AS16" s="336"/>
      <c r="AT16" s="337"/>
      <c r="AU16" s="338"/>
      <c r="AV16" s="339"/>
      <c r="AW16" s="339"/>
      <c r="AX16" s="339"/>
      <c r="AY16" s="340" t="s">
        <v>111</v>
      </c>
      <c r="AZ16" s="341"/>
      <c r="BA16" s="341"/>
      <c r="BB16" s="341"/>
      <c r="BC16" s="341"/>
      <c r="BD16" s="341"/>
      <c r="BE16" s="341"/>
      <c r="BF16" s="341"/>
      <c r="BG16" s="341"/>
      <c r="BH16" s="341"/>
      <c r="BI16" s="341"/>
      <c r="BJ16" s="341"/>
      <c r="BK16" s="341"/>
      <c r="BL16" s="341"/>
      <c r="BM16" s="342"/>
      <c r="BN16" s="343">
        <v>7235395</v>
      </c>
      <c r="BO16" s="344"/>
      <c r="BP16" s="344"/>
      <c r="BQ16" s="344"/>
      <c r="BR16" s="344"/>
      <c r="BS16" s="344"/>
      <c r="BT16" s="344"/>
      <c r="BU16" s="345"/>
      <c r="BV16" s="343">
        <v>7234333</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106</v>
      </c>
      <c r="N17" s="412"/>
      <c r="O17" s="412"/>
      <c r="P17" s="412"/>
      <c r="Q17" s="413"/>
      <c r="R17" s="408" t="s">
        <v>168</v>
      </c>
      <c r="S17" s="409"/>
      <c r="T17" s="409"/>
      <c r="U17" s="409"/>
      <c r="V17" s="410"/>
      <c r="W17" s="490" t="s">
        <v>100</v>
      </c>
      <c r="X17" s="491"/>
      <c r="Y17" s="491"/>
      <c r="Z17" s="491"/>
      <c r="AA17" s="491"/>
      <c r="AB17" s="481"/>
      <c r="AC17" s="365">
        <v>6454</v>
      </c>
      <c r="AD17" s="366"/>
      <c r="AE17" s="366"/>
      <c r="AF17" s="366"/>
      <c r="AG17" s="392"/>
      <c r="AH17" s="365">
        <v>6584</v>
      </c>
      <c r="AI17" s="366"/>
      <c r="AJ17" s="366"/>
      <c r="AK17" s="366"/>
      <c r="AL17" s="367"/>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2507291</v>
      </c>
      <c r="BO17" s="344"/>
      <c r="BP17" s="344"/>
      <c r="BQ17" s="344"/>
      <c r="BR17" s="344"/>
      <c r="BS17" s="344"/>
      <c r="BT17" s="344"/>
      <c r="BU17" s="345"/>
      <c r="BV17" s="343">
        <v>2435529</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232</v>
      </c>
      <c r="C18" s="415"/>
      <c r="D18" s="415"/>
      <c r="E18" s="416"/>
      <c r="F18" s="416"/>
      <c r="G18" s="416"/>
      <c r="H18" s="416"/>
      <c r="I18" s="416"/>
      <c r="J18" s="416"/>
      <c r="K18" s="416"/>
      <c r="L18" s="417">
        <v>108.38</v>
      </c>
      <c r="M18" s="417"/>
      <c r="N18" s="417"/>
      <c r="O18" s="417"/>
      <c r="P18" s="417"/>
      <c r="Q18" s="417"/>
      <c r="R18" s="418"/>
      <c r="S18" s="418"/>
      <c r="T18" s="418"/>
      <c r="U18" s="418"/>
      <c r="V18" s="419"/>
      <c r="W18" s="492"/>
      <c r="X18" s="493"/>
      <c r="Y18" s="493"/>
      <c r="Z18" s="493"/>
      <c r="AA18" s="493"/>
      <c r="AB18" s="484"/>
      <c r="AC18" s="420">
        <v>65.400000000000006</v>
      </c>
      <c r="AD18" s="421"/>
      <c r="AE18" s="421"/>
      <c r="AF18" s="421"/>
      <c r="AG18" s="422"/>
      <c r="AH18" s="420">
        <v>63.2</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7456839</v>
      </c>
      <c r="BO18" s="344"/>
      <c r="BP18" s="344"/>
      <c r="BQ18" s="344"/>
      <c r="BR18" s="344"/>
      <c r="BS18" s="344"/>
      <c r="BT18" s="344"/>
      <c r="BU18" s="345"/>
      <c r="BV18" s="343">
        <v>7376664</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185</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9040113</v>
      </c>
      <c r="BO19" s="344"/>
      <c r="BP19" s="344"/>
      <c r="BQ19" s="344"/>
      <c r="BR19" s="344"/>
      <c r="BS19" s="344"/>
      <c r="BT19" s="344"/>
      <c r="BU19" s="345"/>
      <c r="BV19" s="343">
        <v>8811443</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235</v>
      </c>
      <c r="C20" s="415"/>
      <c r="D20" s="415"/>
      <c r="E20" s="416"/>
      <c r="F20" s="416"/>
      <c r="G20" s="416"/>
      <c r="H20" s="416"/>
      <c r="I20" s="416"/>
      <c r="J20" s="416"/>
      <c r="K20" s="416"/>
      <c r="L20" s="424">
        <v>8038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237</v>
      </c>
      <c r="C22" s="537"/>
      <c r="D22" s="538"/>
      <c r="E22" s="486" t="s">
        <v>5</v>
      </c>
      <c r="F22" s="491"/>
      <c r="G22" s="491"/>
      <c r="H22" s="491"/>
      <c r="I22" s="491"/>
      <c r="J22" s="491"/>
      <c r="K22" s="481"/>
      <c r="L22" s="486" t="s">
        <v>239</v>
      </c>
      <c r="M22" s="491"/>
      <c r="N22" s="491"/>
      <c r="O22" s="491"/>
      <c r="P22" s="481"/>
      <c r="Q22" s="513" t="s">
        <v>241</v>
      </c>
      <c r="R22" s="514"/>
      <c r="S22" s="514"/>
      <c r="T22" s="514"/>
      <c r="U22" s="514"/>
      <c r="V22" s="515"/>
      <c r="W22" s="545" t="s">
        <v>57</v>
      </c>
      <c r="X22" s="537"/>
      <c r="Y22" s="538"/>
      <c r="Z22" s="486" t="s">
        <v>5</v>
      </c>
      <c r="AA22" s="491"/>
      <c r="AB22" s="491"/>
      <c r="AC22" s="491"/>
      <c r="AD22" s="491"/>
      <c r="AE22" s="491"/>
      <c r="AF22" s="491"/>
      <c r="AG22" s="481"/>
      <c r="AH22" s="519" t="s">
        <v>185</v>
      </c>
      <c r="AI22" s="491"/>
      <c r="AJ22" s="491"/>
      <c r="AK22" s="491"/>
      <c r="AL22" s="481"/>
      <c r="AM22" s="519" t="s">
        <v>242</v>
      </c>
      <c r="AN22" s="520"/>
      <c r="AO22" s="520"/>
      <c r="AP22" s="520"/>
      <c r="AQ22" s="520"/>
      <c r="AR22" s="521"/>
      <c r="AS22" s="513" t="s">
        <v>241</v>
      </c>
      <c r="AT22" s="514"/>
      <c r="AU22" s="514"/>
      <c r="AV22" s="514"/>
      <c r="AW22" s="514"/>
      <c r="AX22" s="525"/>
      <c r="AY22" s="323" t="s">
        <v>244</v>
      </c>
      <c r="AZ22" s="324"/>
      <c r="BA22" s="324"/>
      <c r="BB22" s="324"/>
      <c r="BC22" s="324"/>
      <c r="BD22" s="324"/>
      <c r="BE22" s="324"/>
      <c r="BF22" s="324"/>
      <c r="BG22" s="324"/>
      <c r="BH22" s="324"/>
      <c r="BI22" s="324"/>
      <c r="BJ22" s="324"/>
      <c r="BK22" s="324"/>
      <c r="BL22" s="324"/>
      <c r="BM22" s="325"/>
      <c r="BN22" s="326">
        <v>12109377</v>
      </c>
      <c r="BO22" s="327"/>
      <c r="BP22" s="327"/>
      <c r="BQ22" s="327"/>
      <c r="BR22" s="327"/>
      <c r="BS22" s="327"/>
      <c r="BT22" s="327"/>
      <c r="BU22" s="328"/>
      <c r="BV22" s="326">
        <v>13149329</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246</v>
      </c>
      <c r="AZ23" s="341"/>
      <c r="BA23" s="341"/>
      <c r="BB23" s="341"/>
      <c r="BC23" s="341"/>
      <c r="BD23" s="341"/>
      <c r="BE23" s="341"/>
      <c r="BF23" s="341"/>
      <c r="BG23" s="341"/>
      <c r="BH23" s="341"/>
      <c r="BI23" s="341"/>
      <c r="BJ23" s="341"/>
      <c r="BK23" s="341"/>
      <c r="BL23" s="341"/>
      <c r="BM23" s="342"/>
      <c r="BN23" s="343">
        <v>5643228</v>
      </c>
      <c r="BO23" s="344"/>
      <c r="BP23" s="344"/>
      <c r="BQ23" s="344"/>
      <c r="BR23" s="344"/>
      <c r="BS23" s="344"/>
      <c r="BT23" s="344"/>
      <c r="BU23" s="345"/>
      <c r="BV23" s="343">
        <v>5646371</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249</v>
      </c>
      <c r="F24" s="336"/>
      <c r="G24" s="336"/>
      <c r="H24" s="336"/>
      <c r="I24" s="336"/>
      <c r="J24" s="336"/>
      <c r="K24" s="337"/>
      <c r="L24" s="365">
        <v>1</v>
      </c>
      <c r="M24" s="366"/>
      <c r="N24" s="366"/>
      <c r="O24" s="366"/>
      <c r="P24" s="392"/>
      <c r="Q24" s="365">
        <v>7140</v>
      </c>
      <c r="R24" s="366"/>
      <c r="S24" s="366"/>
      <c r="T24" s="366"/>
      <c r="U24" s="366"/>
      <c r="V24" s="392"/>
      <c r="W24" s="546"/>
      <c r="X24" s="540"/>
      <c r="Y24" s="541"/>
      <c r="Z24" s="364" t="s">
        <v>250</v>
      </c>
      <c r="AA24" s="336"/>
      <c r="AB24" s="336"/>
      <c r="AC24" s="336"/>
      <c r="AD24" s="336"/>
      <c r="AE24" s="336"/>
      <c r="AF24" s="336"/>
      <c r="AG24" s="337"/>
      <c r="AH24" s="365">
        <v>224</v>
      </c>
      <c r="AI24" s="366"/>
      <c r="AJ24" s="366"/>
      <c r="AK24" s="366"/>
      <c r="AL24" s="392"/>
      <c r="AM24" s="365">
        <v>678496</v>
      </c>
      <c r="AN24" s="366"/>
      <c r="AO24" s="366"/>
      <c r="AP24" s="366"/>
      <c r="AQ24" s="366"/>
      <c r="AR24" s="392"/>
      <c r="AS24" s="365">
        <v>3029</v>
      </c>
      <c r="AT24" s="366"/>
      <c r="AU24" s="366"/>
      <c r="AV24" s="366"/>
      <c r="AW24" s="366"/>
      <c r="AX24" s="367"/>
      <c r="AY24" s="438" t="s">
        <v>252</v>
      </c>
      <c r="AZ24" s="439"/>
      <c r="BA24" s="439"/>
      <c r="BB24" s="439"/>
      <c r="BC24" s="439"/>
      <c r="BD24" s="439"/>
      <c r="BE24" s="439"/>
      <c r="BF24" s="439"/>
      <c r="BG24" s="439"/>
      <c r="BH24" s="439"/>
      <c r="BI24" s="439"/>
      <c r="BJ24" s="439"/>
      <c r="BK24" s="439"/>
      <c r="BL24" s="439"/>
      <c r="BM24" s="440"/>
      <c r="BN24" s="343">
        <v>8453080</v>
      </c>
      <c r="BO24" s="344"/>
      <c r="BP24" s="344"/>
      <c r="BQ24" s="344"/>
      <c r="BR24" s="344"/>
      <c r="BS24" s="344"/>
      <c r="BT24" s="344"/>
      <c r="BU24" s="345"/>
      <c r="BV24" s="343">
        <v>9125175</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255</v>
      </c>
      <c r="F25" s="336"/>
      <c r="G25" s="336"/>
      <c r="H25" s="336"/>
      <c r="I25" s="336"/>
      <c r="J25" s="336"/>
      <c r="K25" s="337"/>
      <c r="L25" s="365">
        <v>1</v>
      </c>
      <c r="M25" s="366"/>
      <c r="N25" s="366"/>
      <c r="O25" s="366"/>
      <c r="P25" s="392"/>
      <c r="Q25" s="365">
        <v>5830</v>
      </c>
      <c r="R25" s="366"/>
      <c r="S25" s="366"/>
      <c r="T25" s="366"/>
      <c r="U25" s="366"/>
      <c r="V25" s="392"/>
      <c r="W25" s="546"/>
      <c r="X25" s="540"/>
      <c r="Y25" s="541"/>
      <c r="Z25" s="364" t="s">
        <v>256</v>
      </c>
      <c r="AA25" s="336"/>
      <c r="AB25" s="336"/>
      <c r="AC25" s="336"/>
      <c r="AD25" s="336"/>
      <c r="AE25" s="336"/>
      <c r="AF25" s="336"/>
      <c r="AG25" s="337"/>
      <c r="AH25" s="365" t="s">
        <v>201</v>
      </c>
      <c r="AI25" s="366"/>
      <c r="AJ25" s="366"/>
      <c r="AK25" s="366"/>
      <c r="AL25" s="392"/>
      <c r="AM25" s="365" t="s">
        <v>201</v>
      </c>
      <c r="AN25" s="366"/>
      <c r="AO25" s="366"/>
      <c r="AP25" s="366"/>
      <c r="AQ25" s="366"/>
      <c r="AR25" s="392"/>
      <c r="AS25" s="365" t="s">
        <v>201</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84496</v>
      </c>
      <c r="BO25" s="327"/>
      <c r="BP25" s="327"/>
      <c r="BQ25" s="327"/>
      <c r="BR25" s="327"/>
      <c r="BS25" s="327"/>
      <c r="BT25" s="327"/>
      <c r="BU25" s="328"/>
      <c r="BV25" s="326">
        <v>31019</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257</v>
      </c>
      <c r="F26" s="336"/>
      <c r="G26" s="336"/>
      <c r="H26" s="336"/>
      <c r="I26" s="336"/>
      <c r="J26" s="336"/>
      <c r="K26" s="337"/>
      <c r="L26" s="365">
        <v>1</v>
      </c>
      <c r="M26" s="366"/>
      <c r="N26" s="366"/>
      <c r="O26" s="366"/>
      <c r="P26" s="392"/>
      <c r="Q26" s="365">
        <v>5460</v>
      </c>
      <c r="R26" s="366"/>
      <c r="S26" s="366"/>
      <c r="T26" s="366"/>
      <c r="U26" s="366"/>
      <c r="V26" s="392"/>
      <c r="W26" s="546"/>
      <c r="X26" s="540"/>
      <c r="Y26" s="541"/>
      <c r="Z26" s="364" t="s">
        <v>258</v>
      </c>
      <c r="AA26" s="444"/>
      <c r="AB26" s="444"/>
      <c r="AC26" s="444"/>
      <c r="AD26" s="444"/>
      <c r="AE26" s="444"/>
      <c r="AF26" s="444"/>
      <c r="AG26" s="445"/>
      <c r="AH26" s="365">
        <v>15</v>
      </c>
      <c r="AI26" s="366"/>
      <c r="AJ26" s="366"/>
      <c r="AK26" s="366"/>
      <c r="AL26" s="392"/>
      <c r="AM26" s="365">
        <v>43695</v>
      </c>
      <c r="AN26" s="366"/>
      <c r="AO26" s="366"/>
      <c r="AP26" s="366"/>
      <c r="AQ26" s="366"/>
      <c r="AR26" s="392"/>
      <c r="AS26" s="365">
        <v>2913</v>
      </c>
      <c r="AT26" s="366"/>
      <c r="AU26" s="366"/>
      <c r="AV26" s="366"/>
      <c r="AW26" s="366"/>
      <c r="AX26" s="367"/>
      <c r="AY26" s="346" t="s">
        <v>259</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260</v>
      </c>
      <c r="F27" s="336"/>
      <c r="G27" s="336"/>
      <c r="H27" s="336"/>
      <c r="I27" s="336"/>
      <c r="J27" s="336"/>
      <c r="K27" s="337"/>
      <c r="L27" s="365">
        <v>1</v>
      </c>
      <c r="M27" s="366"/>
      <c r="N27" s="366"/>
      <c r="O27" s="366"/>
      <c r="P27" s="392"/>
      <c r="Q27" s="365">
        <v>3100</v>
      </c>
      <c r="R27" s="366"/>
      <c r="S27" s="366"/>
      <c r="T27" s="366"/>
      <c r="U27" s="366"/>
      <c r="V27" s="392"/>
      <c r="W27" s="546"/>
      <c r="X27" s="540"/>
      <c r="Y27" s="541"/>
      <c r="Z27" s="364" t="s">
        <v>262</v>
      </c>
      <c r="AA27" s="336"/>
      <c r="AB27" s="336"/>
      <c r="AC27" s="336"/>
      <c r="AD27" s="336"/>
      <c r="AE27" s="336"/>
      <c r="AF27" s="336"/>
      <c r="AG27" s="337"/>
      <c r="AH27" s="365" t="s">
        <v>201</v>
      </c>
      <c r="AI27" s="366"/>
      <c r="AJ27" s="366"/>
      <c r="AK27" s="366"/>
      <c r="AL27" s="392"/>
      <c r="AM27" s="365" t="s">
        <v>201</v>
      </c>
      <c r="AN27" s="366"/>
      <c r="AO27" s="366"/>
      <c r="AP27" s="366"/>
      <c r="AQ27" s="366"/>
      <c r="AR27" s="392"/>
      <c r="AS27" s="365" t="s">
        <v>201</v>
      </c>
      <c r="AT27" s="366"/>
      <c r="AU27" s="366"/>
      <c r="AV27" s="366"/>
      <c r="AW27" s="366"/>
      <c r="AX27" s="367"/>
      <c r="AY27" s="400" t="s">
        <v>264</v>
      </c>
      <c r="AZ27" s="401"/>
      <c r="BA27" s="401"/>
      <c r="BB27" s="401"/>
      <c r="BC27" s="401"/>
      <c r="BD27" s="401"/>
      <c r="BE27" s="401"/>
      <c r="BF27" s="401"/>
      <c r="BG27" s="401"/>
      <c r="BH27" s="401"/>
      <c r="BI27" s="401"/>
      <c r="BJ27" s="401"/>
      <c r="BK27" s="401"/>
      <c r="BL27" s="401"/>
      <c r="BM27" s="402"/>
      <c r="BN27" s="441">
        <v>321848</v>
      </c>
      <c r="BO27" s="442"/>
      <c r="BP27" s="442"/>
      <c r="BQ27" s="442"/>
      <c r="BR27" s="442"/>
      <c r="BS27" s="442"/>
      <c r="BT27" s="442"/>
      <c r="BU27" s="443"/>
      <c r="BV27" s="441">
        <v>321801</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265</v>
      </c>
      <c r="F28" s="336"/>
      <c r="G28" s="336"/>
      <c r="H28" s="336"/>
      <c r="I28" s="336"/>
      <c r="J28" s="336"/>
      <c r="K28" s="337"/>
      <c r="L28" s="365">
        <v>1</v>
      </c>
      <c r="M28" s="366"/>
      <c r="N28" s="366"/>
      <c r="O28" s="366"/>
      <c r="P28" s="392"/>
      <c r="Q28" s="365">
        <v>2800</v>
      </c>
      <c r="R28" s="366"/>
      <c r="S28" s="366"/>
      <c r="T28" s="366"/>
      <c r="U28" s="366"/>
      <c r="V28" s="392"/>
      <c r="W28" s="546"/>
      <c r="X28" s="540"/>
      <c r="Y28" s="541"/>
      <c r="Z28" s="364" t="s">
        <v>38</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268</v>
      </c>
      <c r="AZ28" s="528"/>
      <c r="BA28" s="528"/>
      <c r="BB28" s="529"/>
      <c r="BC28" s="323" t="s">
        <v>105</v>
      </c>
      <c r="BD28" s="324"/>
      <c r="BE28" s="324"/>
      <c r="BF28" s="324"/>
      <c r="BG28" s="324"/>
      <c r="BH28" s="324"/>
      <c r="BI28" s="324"/>
      <c r="BJ28" s="324"/>
      <c r="BK28" s="324"/>
      <c r="BL28" s="324"/>
      <c r="BM28" s="325"/>
      <c r="BN28" s="326">
        <v>1515137</v>
      </c>
      <c r="BO28" s="327"/>
      <c r="BP28" s="327"/>
      <c r="BQ28" s="327"/>
      <c r="BR28" s="327"/>
      <c r="BS28" s="327"/>
      <c r="BT28" s="327"/>
      <c r="BU28" s="328"/>
      <c r="BV28" s="326">
        <v>1618200</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269</v>
      </c>
      <c r="F29" s="336"/>
      <c r="G29" s="336"/>
      <c r="H29" s="336"/>
      <c r="I29" s="336"/>
      <c r="J29" s="336"/>
      <c r="K29" s="337"/>
      <c r="L29" s="365">
        <v>14</v>
      </c>
      <c r="M29" s="366"/>
      <c r="N29" s="366"/>
      <c r="O29" s="366"/>
      <c r="P29" s="392"/>
      <c r="Q29" s="365">
        <v>2500</v>
      </c>
      <c r="R29" s="366"/>
      <c r="S29" s="366"/>
      <c r="T29" s="366"/>
      <c r="U29" s="366"/>
      <c r="V29" s="392"/>
      <c r="W29" s="547"/>
      <c r="X29" s="548"/>
      <c r="Y29" s="549"/>
      <c r="Z29" s="364" t="s">
        <v>271</v>
      </c>
      <c r="AA29" s="336"/>
      <c r="AB29" s="336"/>
      <c r="AC29" s="336"/>
      <c r="AD29" s="336"/>
      <c r="AE29" s="336"/>
      <c r="AF29" s="336"/>
      <c r="AG29" s="337"/>
      <c r="AH29" s="365">
        <v>224</v>
      </c>
      <c r="AI29" s="366"/>
      <c r="AJ29" s="366"/>
      <c r="AK29" s="366"/>
      <c r="AL29" s="392"/>
      <c r="AM29" s="365">
        <v>678496</v>
      </c>
      <c r="AN29" s="366"/>
      <c r="AO29" s="366"/>
      <c r="AP29" s="366"/>
      <c r="AQ29" s="366"/>
      <c r="AR29" s="392"/>
      <c r="AS29" s="365">
        <v>3029</v>
      </c>
      <c r="AT29" s="366"/>
      <c r="AU29" s="366"/>
      <c r="AV29" s="366"/>
      <c r="AW29" s="366"/>
      <c r="AX29" s="367"/>
      <c r="AY29" s="530"/>
      <c r="AZ29" s="531"/>
      <c r="BA29" s="531"/>
      <c r="BB29" s="532"/>
      <c r="BC29" s="340" t="s">
        <v>272</v>
      </c>
      <c r="BD29" s="341"/>
      <c r="BE29" s="341"/>
      <c r="BF29" s="341"/>
      <c r="BG29" s="341"/>
      <c r="BH29" s="341"/>
      <c r="BI29" s="341"/>
      <c r="BJ29" s="341"/>
      <c r="BK29" s="341"/>
      <c r="BL29" s="341"/>
      <c r="BM29" s="342"/>
      <c r="BN29" s="343">
        <v>86780</v>
      </c>
      <c r="BO29" s="344"/>
      <c r="BP29" s="344"/>
      <c r="BQ29" s="344"/>
      <c r="BR29" s="344"/>
      <c r="BS29" s="344"/>
      <c r="BT29" s="344"/>
      <c r="BU29" s="345"/>
      <c r="BV29" s="343">
        <v>89744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274</v>
      </c>
      <c r="X30" s="450"/>
      <c r="Y30" s="450"/>
      <c r="Z30" s="450"/>
      <c r="AA30" s="450"/>
      <c r="AB30" s="450"/>
      <c r="AC30" s="450"/>
      <c r="AD30" s="450"/>
      <c r="AE30" s="450"/>
      <c r="AF30" s="450"/>
      <c r="AG30" s="451"/>
      <c r="AH30" s="420">
        <v>94.3</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72</v>
      </c>
      <c r="BD30" s="439"/>
      <c r="BE30" s="439"/>
      <c r="BF30" s="439"/>
      <c r="BG30" s="439"/>
      <c r="BH30" s="439"/>
      <c r="BI30" s="439"/>
      <c r="BJ30" s="439"/>
      <c r="BK30" s="439"/>
      <c r="BL30" s="439"/>
      <c r="BM30" s="440"/>
      <c r="BN30" s="441">
        <v>2590393</v>
      </c>
      <c r="BO30" s="442"/>
      <c r="BP30" s="442"/>
      <c r="BQ30" s="442"/>
      <c r="BR30" s="442"/>
      <c r="BS30" s="442"/>
      <c r="BT30" s="442"/>
      <c r="BU30" s="443"/>
      <c r="BV30" s="441">
        <v>2594418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189</v>
      </c>
      <c r="D32" s="452"/>
      <c r="E32" s="452"/>
      <c r="F32" s="452"/>
      <c r="G32" s="452"/>
      <c r="H32" s="452"/>
      <c r="I32" s="452"/>
      <c r="J32" s="452"/>
      <c r="K32" s="452"/>
      <c r="L32" s="452"/>
      <c r="M32" s="452"/>
      <c r="N32" s="452"/>
      <c r="O32" s="452"/>
      <c r="P32" s="452"/>
      <c r="Q32" s="452"/>
      <c r="R32" s="452"/>
      <c r="S32" s="452"/>
      <c r="U32" s="347" t="s">
        <v>95</v>
      </c>
      <c r="V32" s="347"/>
      <c r="W32" s="347"/>
      <c r="X32" s="347"/>
      <c r="Y32" s="347"/>
      <c r="Z32" s="347"/>
      <c r="AA32" s="347"/>
      <c r="AB32" s="347"/>
      <c r="AC32" s="347"/>
      <c r="AD32" s="347"/>
      <c r="AE32" s="347"/>
      <c r="AF32" s="347"/>
      <c r="AG32" s="347"/>
      <c r="AH32" s="347"/>
      <c r="AI32" s="347"/>
      <c r="AJ32" s="347"/>
      <c r="AK32" s="347"/>
      <c r="AM32" s="347" t="s">
        <v>276</v>
      </c>
      <c r="AN32" s="347"/>
      <c r="AO32" s="347"/>
      <c r="AP32" s="347"/>
      <c r="AQ32" s="347"/>
      <c r="AR32" s="347"/>
      <c r="AS32" s="347"/>
      <c r="AT32" s="347"/>
      <c r="AU32" s="347"/>
      <c r="AV32" s="347"/>
      <c r="AW32" s="347"/>
      <c r="AX32" s="347"/>
      <c r="AY32" s="347"/>
      <c r="AZ32" s="347"/>
      <c r="BA32" s="347"/>
      <c r="BB32" s="347"/>
      <c r="BC32" s="347"/>
      <c r="BE32" s="347" t="s">
        <v>277</v>
      </c>
      <c r="BF32" s="347"/>
      <c r="BG32" s="347"/>
      <c r="BH32" s="347"/>
      <c r="BI32" s="347"/>
      <c r="BJ32" s="347"/>
      <c r="BK32" s="347"/>
      <c r="BL32" s="347"/>
      <c r="BM32" s="347"/>
      <c r="BN32" s="347"/>
      <c r="BO32" s="347"/>
      <c r="BP32" s="347"/>
      <c r="BQ32" s="347"/>
      <c r="BR32" s="347"/>
      <c r="BS32" s="347"/>
      <c r="BT32" s="347"/>
      <c r="BU32" s="347"/>
      <c r="BW32" s="347" t="s">
        <v>279</v>
      </c>
      <c r="BX32" s="347"/>
      <c r="BY32" s="347"/>
      <c r="BZ32" s="347"/>
      <c r="CA32" s="347"/>
      <c r="CB32" s="347"/>
      <c r="CC32" s="347"/>
      <c r="CD32" s="347"/>
      <c r="CE32" s="347"/>
      <c r="CF32" s="347"/>
      <c r="CG32" s="347"/>
      <c r="CH32" s="347"/>
      <c r="CI32" s="347"/>
      <c r="CJ32" s="347"/>
      <c r="CK32" s="347"/>
      <c r="CL32" s="347"/>
      <c r="CM32" s="347"/>
      <c r="CO32" s="347" t="s">
        <v>167</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62</v>
      </c>
      <c r="D33" s="453"/>
      <c r="E33" s="454" t="s">
        <v>280</v>
      </c>
      <c r="F33" s="454"/>
      <c r="G33" s="454"/>
      <c r="H33" s="454"/>
      <c r="I33" s="454"/>
      <c r="J33" s="454"/>
      <c r="K33" s="454"/>
      <c r="L33" s="454"/>
      <c r="M33" s="454"/>
      <c r="N33" s="454"/>
      <c r="O33" s="454"/>
      <c r="P33" s="454"/>
      <c r="Q33" s="454"/>
      <c r="R33" s="454"/>
      <c r="S33" s="454"/>
      <c r="T33" s="12"/>
      <c r="U33" s="453" t="s">
        <v>62</v>
      </c>
      <c r="V33" s="453"/>
      <c r="W33" s="454" t="s">
        <v>280</v>
      </c>
      <c r="X33" s="454"/>
      <c r="Y33" s="454"/>
      <c r="Z33" s="454"/>
      <c r="AA33" s="454"/>
      <c r="AB33" s="454"/>
      <c r="AC33" s="454"/>
      <c r="AD33" s="454"/>
      <c r="AE33" s="454"/>
      <c r="AF33" s="454"/>
      <c r="AG33" s="454"/>
      <c r="AH33" s="454"/>
      <c r="AI33" s="454"/>
      <c r="AJ33" s="454"/>
      <c r="AK33" s="454"/>
      <c r="AL33" s="12"/>
      <c r="AM33" s="453" t="s">
        <v>62</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169</v>
      </c>
      <c r="BH33" s="454"/>
      <c r="BI33" s="454"/>
      <c r="BJ33" s="454"/>
      <c r="BK33" s="454"/>
      <c r="BL33" s="454"/>
      <c r="BM33" s="454"/>
      <c r="BN33" s="454"/>
      <c r="BO33" s="454"/>
      <c r="BP33" s="454"/>
      <c r="BQ33" s="454"/>
      <c r="BR33" s="454"/>
      <c r="BS33" s="454"/>
      <c r="BT33" s="454"/>
      <c r="BU33" s="454"/>
      <c r="BV33" s="8"/>
      <c r="BW33" s="453" t="s">
        <v>282</v>
      </c>
      <c r="BX33" s="453"/>
      <c r="BY33" s="454" t="s">
        <v>112</v>
      </c>
      <c r="BZ33" s="454"/>
      <c r="CA33" s="454"/>
      <c r="CB33" s="454"/>
      <c r="CC33" s="454"/>
      <c r="CD33" s="454"/>
      <c r="CE33" s="454"/>
      <c r="CF33" s="454"/>
      <c r="CG33" s="454"/>
      <c r="CH33" s="454"/>
      <c r="CI33" s="454"/>
      <c r="CJ33" s="454"/>
      <c r="CK33" s="454"/>
      <c r="CL33" s="454"/>
      <c r="CM33" s="454"/>
      <c r="CN33" s="12"/>
      <c r="CO33" s="453" t="s">
        <v>62</v>
      </c>
      <c r="CP33" s="453"/>
      <c r="CQ33" s="454" t="s">
        <v>283</v>
      </c>
      <c r="CR33" s="454"/>
      <c r="CS33" s="454"/>
      <c r="CT33" s="454"/>
      <c r="CU33" s="454"/>
      <c r="CV33" s="454"/>
      <c r="CW33" s="454"/>
      <c r="CX33" s="454"/>
      <c r="CY33" s="454"/>
      <c r="CZ33" s="454"/>
      <c r="DA33" s="454"/>
      <c r="DB33" s="454"/>
      <c r="DC33" s="454"/>
      <c r="DD33" s="454"/>
      <c r="DE33" s="454"/>
      <c r="DF33" s="12"/>
      <c r="DG33" s="455" t="s">
        <v>83</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国民健康保険特別会計（事業勘定）</v>
      </c>
      <c r="X34" s="457"/>
      <c r="Y34" s="457"/>
      <c r="Z34" s="457"/>
      <c r="AA34" s="457"/>
      <c r="AB34" s="457"/>
      <c r="AC34" s="457"/>
      <c r="AD34" s="457"/>
      <c r="AE34" s="457"/>
      <c r="AF34" s="457"/>
      <c r="AG34" s="457"/>
      <c r="AH34" s="457"/>
      <c r="AI34" s="457"/>
      <c r="AJ34" s="457"/>
      <c r="AK34" s="457"/>
      <c r="AL34" s="2"/>
      <c r="AM34" s="456">
        <f>IF(AO34="","",MAX(C34:D43,U34:V43)+1)</f>
        <v>9</v>
      </c>
      <c r="AN34" s="456"/>
      <c r="AO34" s="457" t="str">
        <f>IF('各会計、関係団体の財政状況及び健全化判断比率'!B33="","",'各会計、関係団体の財政状況及び健全化判断比率'!B33)</f>
        <v>水道事業会計</v>
      </c>
      <c r="AP34" s="457"/>
      <c r="AQ34" s="457"/>
      <c r="AR34" s="457"/>
      <c r="AS34" s="457"/>
      <c r="AT34" s="457"/>
      <c r="AU34" s="457"/>
      <c r="AV34" s="457"/>
      <c r="AW34" s="457"/>
      <c r="AX34" s="457"/>
      <c r="AY34" s="457"/>
      <c r="AZ34" s="457"/>
      <c r="BA34" s="457"/>
      <c r="BB34" s="457"/>
      <c r="BC34" s="457"/>
      <c r="BD34" s="2"/>
      <c r="BE34" s="456">
        <f>IF(BG34="","",MAX(C34:D43,U34:V43,AM34:AN43)+1)</f>
        <v>10</v>
      </c>
      <c r="BF34" s="456"/>
      <c r="BG34" s="457" t="str">
        <f>IF('各会計、関係団体の財政状況及び健全化判断比率'!B34="","",'各会計、関係団体の財政状況及び健全化判断比率'!B34)</f>
        <v>下水道特別会計</v>
      </c>
      <c r="BH34" s="457"/>
      <c r="BI34" s="457"/>
      <c r="BJ34" s="457"/>
      <c r="BK34" s="457"/>
      <c r="BL34" s="457"/>
      <c r="BM34" s="457"/>
      <c r="BN34" s="457"/>
      <c r="BO34" s="457"/>
      <c r="BP34" s="457"/>
      <c r="BQ34" s="457"/>
      <c r="BR34" s="457"/>
      <c r="BS34" s="457"/>
      <c r="BT34" s="457"/>
      <c r="BU34" s="457"/>
      <c r="BV34" s="2"/>
      <c r="BW34" s="456">
        <f>IF(BY34="","",MAX(C34:D43,U34:V43,AM34:AN43,BE34:BF43)+1)</f>
        <v>12</v>
      </c>
      <c r="BX34" s="456"/>
      <c r="BY34" s="457" t="str">
        <f>IF('各会計、関係団体の財政状況及び健全化判断比率'!B68="","",'各会計、関係団体の財政状況及び健全化判断比率'!B68)</f>
        <v>与謝野町宮津市中学校組合</v>
      </c>
      <c r="BZ34" s="457"/>
      <c r="CA34" s="457"/>
      <c r="CB34" s="457"/>
      <c r="CC34" s="457"/>
      <c r="CD34" s="457"/>
      <c r="CE34" s="457"/>
      <c r="CF34" s="457"/>
      <c r="CG34" s="457"/>
      <c r="CH34" s="457"/>
      <c r="CI34" s="457"/>
      <c r="CJ34" s="457"/>
      <c r="CK34" s="457"/>
      <c r="CL34" s="457"/>
      <c r="CM34" s="457"/>
      <c r="CN34" s="2"/>
      <c r="CO34" s="456">
        <f>IF(CQ34="","",MAX(C34:D43,U34:V43,AM34:AN43,BE34:BF43,BW34:BX43)+1)</f>
        <v>22</v>
      </c>
      <c r="CP34" s="456"/>
      <c r="CQ34" s="457" t="str">
        <f>IF('各会計、関係団体の財政状況及び健全化判断比率'!BS7="","",'各会計、関係団体の財政状況及び健全化判断比率'!BS7)</f>
        <v>加悦総合振興</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宅地造成事業特別会計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国民健康保険特別会計（直診勘定）</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f t="shared" ref="BE35:BE43" si="3">IF(BG35="","",BE34+1)</f>
        <v>11</v>
      </c>
      <c r="BF35" s="456"/>
      <c r="BG35" s="457" t="str">
        <f>IF('各会計、関係団体の財政状況及び健全化判断比率'!B35="","",'各会計、関係団体の財政状況及び健全化判断比率'!B35)</f>
        <v>農業集落排水特別会計</v>
      </c>
      <c r="BH35" s="457"/>
      <c r="BI35" s="457"/>
      <c r="BJ35" s="457"/>
      <c r="BK35" s="457"/>
      <c r="BL35" s="457"/>
      <c r="BM35" s="457"/>
      <c r="BN35" s="457"/>
      <c r="BO35" s="457"/>
      <c r="BP35" s="457"/>
      <c r="BQ35" s="457"/>
      <c r="BR35" s="457"/>
      <c r="BS35" s="457"/>
      <c r="BT35" s="457"/>
      <c r="BU35" s="457"/>
      <c r="BV35" s="2"/>
      <c r="BW35" s="456">
        <f t="shared" ref="BW35:BW43" si="4">IF(BY35="","",BW34+1)</f>
        <v>13</v>
      </c>
      <c r="BX35" s="456"/>
      <c r="BY35" s="457" t="str">
        <f>IF('各会計、関係団体の財政状況及び健全化判断比率'!B69="","",'各会計、関係団体の財政状況及び健全化判断比率'!B69)</f>
        <v>宮津与謝消防組合</v>
      </c>
      <c r="BZ35" s="457"/>
      <c r="CA35" s="457"/>
      <c r="CB35" s="457"/>
      <c r="CC35" s="457"/>
      <c r="CD35" s="457"/>
      <c r="CE35" s="457"/>
      <c r="CF35" s="457"/>
      <c r="CG35" s="457"/>
      <c r="CH35" s="457"/>
      <c r="CI35" s="457"/>
      <c r="CJ35" s="457"/>
      <c r="CK35" s="457"/>
      <c r="CL35" s="457"/>
      <c r="CM35" s="457"/>
      <c r="CN35" s="2"/>
      <c r="CO35" s="456">
        <f t="shared" ref="CO35:CO43" si="5">IF(CQ35="","",CO34+1)</f>
        <v>23</v>
      </c>
      <c r="CP35" s="456"/>
      <c r="CQ35" s="457" t="str">
        <f>IF('各会計、関係団体の財政状況及び健全化判断比率'!BS8="","",'各会計、関係団体の財政状況及び健全化判断比率'!BS8)</f>
        <v>加悦ファーマーズライス</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f t="shared" si="0"/>
        <v>3</v>
      </c>
      <c r="D36" s="456"/>
      <c r="E36" s="457" t="str">
        <f>IF('各会計、関係団体の財政状況及び健全化判断比率'!B9="","",'各会計、関係団体の財政状況及び健全化判断比率'!B9)</f>
        <v>土地取得特別会計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介護保険特別会計（事業勘定）</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14</v>
      </c>
      <c r="BX36" s="456"/>
      <c r="BY36" s="457" t="str">
        <f>IF('各会計、関係団体の財政状況及び健全化判断比率'!B70="","",'各会計、関係団体の財政状況及び健全化判断比率'!B70)</f>
        <v>京都府後期高齢者医療広域連合（一般会計）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7</v>
      </c>
      <c r="V37" s="456"/>
      <c r="W37" s="457" t="str">
        <f>IF('各会計、関係団体の財政状況及び健全化判断比率'!B31="","",'各会計、関係団体の財政状況及び健全化判断比率'!B31)</f>
        <v>介護保険特別会計（サービス勘定）</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15</v>
      </c>
      <c r="BX37" s="456"/>
      <c r="BY37" s="457" t="str">
        <f>IF('各会計、関係団体の財政状況及び健全化判断比率'!B71="","",'各会計、関係団体の財政状況及び健全化判断比率'!B71)</f>
        <v>京都府後期高齢者医療広域連合（特別会計）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8</v>
      </c>
      <c r="V38" s="456"/>
      <c r="W38" s="457" t="str">
        <f>IF('各会計、関係団体の財政状況及び健全化判断比率'!B32="","",'各会計、関係団体の財政状況及び健全化判断比率'!B32)</f>
        <v>後期高齢者医療特別会計</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16</v>
      </c>
      <c r="BX38" s="456"/>
      <c r="BY38" s="457" t="str">
        <f>IF('各会計、関係団体の財政状況及び健全化判断比率'!B72="","",'各会計、関係団体の財政状況及び健全化判断比率'!B72)</f>
        <v>京都府市町村議会議員公務災害補償等組合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17</v>
      </c>
      <c r="BX39" s="456"/>
      <c r="BY39" s="457" t="str">
        <f>IF('各会計、関係団体の財政状況及び健全化判断比率'!B73="","",'各会計、関係団体の財政状況及び健全化判断比率'!B73)</f>
        <v>京都府市町村職員退職手当組合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18</v>
      </c>
      <c r="BX40" s="456"/>
      <c r="BY40" s="457" t="str">
        <f>IF('各会計、関係団体の財政状況及び健全化判断比率'!B74="","",'各会計、関係団体の財政状況及び健全化判断比率'!B74)</f>
        <v>京都府住宅新築資金等貸付事業管理組合（一般会計）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19</v>
      </c>
      <c r="BX41" s="456"/>
      <c r="BY41" s="457" t="str">
        <f>IF('各会計、関係団体の財政状況及び健全化判断比率'!B75="","",'各会計、関係団体の財政状況及び健全化判断比率'!B75)</f>
        <v>京都府住宅新築資金等貸付事業管理組合（特別会計）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20</v>
      </c>
      <c r="BX42" s="456"/>
      <c r="BY42" s="457" t="str">
        <f>IF('各会計、関係団体の財政状況及び健全化判断比率'!B76="","",'各会計、関係団体の財政状況及び健全化判断比率'!B76)</f>
        <v>京都府自治会館管理組合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21</v>
      </c>
      <c r="BX43" s="456"/>
      <c r="BY43" s="457" t="str">
        <f>IF('各会計、関係団体の財政状況及び健全化判断比率'!B77="","",'各会計、関係団体の財政状況及び健全化判断比率'!B77)</f>
        <v>京都地方税機構</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287</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290</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292</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296</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297</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wFGlGjdVtPy1lb7Hf1vohnSyq4/vN4TeUPmSFFWyoVNh7KtE1IbkljR5eqW4Sjw4nEH5p9wgeuCaFkdjHzQeUg==" saltValue="OGTRbpXSWxxka+Ka4eczW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299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5</v>
      </c>
      <c r="C4" s="339"/>
      <c r="D4" s="339"/>
      <c r="E4" s="339"/>
      <c r="F4" s="339"/>
      <c r="G4" s="339"/>
      <c r="H4" s="339"/>
      <c r="I4" s="339"/>
      <c r="J4" s="339"/>
      <c r="K4" s="339"/>
      <c r="L4" s="339"/>
      <c r="M4" s="339"/>
      <c r="N4" s="339"/>
      <c r="O4" s="339"/>
      <c r="P4" s="339"/>
      <c r="Q4" s="381"/>
      <c r="R4" s="338" t="s">
        <v>309</v>
      </c>
      <c r="S4" s="339"/>
      <c r="T4" s="339"/>
      <c r="U4" s="339"/>
      <c r="V4" s="339"/>
      <c r="W4" s="339"/>
      <c r="X4" s="339"/>
      <c r="Y4" s="381"/>
      <c r="Z4" s="338" t="s">
        <v>313</v>
      </c>
      <c r="AA4" s="339"/>
      <c r="AB4" s="339"/>
      <c r="AC4" s="381"/>
      <c r="AD4" s="338" t="s">
        <v>254</v>
      </c>
      <c r="AE4" s="339"/>
      <c r="AF4" s="339"/>
      <c r="AG4" s="339"/>
      <c r="AH4" s="339"/>
      <c r="AI4" s="339"/>
      <c r="AJ4" s="339"/>
      <c r="AK4" s="381"/>
      <c r="AL4" s="338" t="s">
        <v>313</v>
      </c>
      <c r="AM4" s="339"/>
      <c r="AN4" s="339"/>
      <c r="AO4" s="381"/>
      <c r="AP4" s="553" t="s">
        <v>316</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313</v>
      </c>
      <c r="BP4" s="553"/>
      <c r="BQ4" s="553"/>
      <c r="BR4" s="553"/>
      <c r="BS4" s="553" t="s">
        <v>317</v>
      </c>
      <c r="BT4" s="553"/>
      <c r="BU4" s="553"/>
      <c r="BV4" s="553"/>
      <c r="BW4" s="553"/>
      <c r="BX4" s="553"/>
      <c r="BY4" s="553"/>
      <c r="BZ4" s="553"/>
      <c r="CA4" s="553"/>
      <c r="CB4" s="553"/>
      <c r="CD4" s="338" t="s">
        <v>318</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311</v>
      </c>
      <c r="C5" s="555"/>
      <c r="D5" s="555"/>
      <c r="E5" s="555"/>
      <c r="F5" s="555"/>
      <c r="G5" s="555"/>
      <c r="H5" s="555"/>
      <c r="I5" s="555"/>
      <c r="J5" s="555"/>
      <c r="K5" s="555"/>
      <c r="L5" s="555"/>
      <c r="M5" s="555"/>
      <c r="N5" s="555"/>
      <c r="O5" s="555"/>
      <c r="P5" s="555"/>
      <c r="Q5" s="556"/>
      <c r="R5" s="557">
        <v>1913331</v>
      </c>
      <c r="S5" s="558"/>
      <c r="T5" s="558"/>
      <c r="U5" s="558"/>
      <c r="V5" s="558"/>
      <c r="W5" s="558"/>
      <c r="X5" s="558"/>
      <c r="Y5" s="559"/>
      <c r="Z5" s="560">
        <v>15.5</v>
      </c>
      <c r="AA5" s="560"/>
      <c r="AB5" s="560"/>
      <c r="AC5" s="560"/>
      <c r="AD5" s="561">
        <v>1913331</v>
      </c>
      <c r="AE5" s="561"/>
      <c r="AF5" s="561"/>
      <c r="AG5" s="561"/>
      <c r="AH5" s="561"/>
      <c r="AI5" s="561"/>
      <c r="AJ5" s="561"/>
      <c r="AK5" s="561"/>
      <c r="AL5" s="562">
        <v>24.6</v>
      </c>
      <c r="AM5" s="563"/>
      <c r="AN5" s="563"/>
      <c r="AO5" s="564"/>
      <c r="AP5" s="554" t="s">
        <v>319</v>
      </c>
      <c r="AQ5" s="555"/>
      <c r="AR5" s="555"/>
      <c r="AS5" s="555"/>
      <c r="AT5" s="555"/>
      <c r="AU5" s="555"/>
      <c r="AV5" s="555"/>
      <c r="AW5" s="555"/>
      <c r="AX5" s="555"/>
      <c r="AY5" s="555"/>
      <c r="AZ5" s="555"/>
      <c r="BA5" s="555"/>
      <c r="BB5" s="555"/>
      <c r="BC5" s="555"/>
      <c r="BD5" s="555"/>
      <c r="BE5" s="555"/>
      <c r="BF5" s="556"/>
      <c r="BG5" s="565">
        <v>1913331</v>
      </c>
      <c r="BH5" s="344"/>
      <c r="BI5" s="344"/>
      <c r="BJ5" s="344"/>
      <c r="BK5" s="344"/>
      <c r="BL5" s="344"/>
      <c r="BM5" s="344"/>
      <c r="BN5" s="566"/>
      <c r="BO5" s="567">
        <v>100</v>
      </c>
      <c r="BP5" s="567"/>
      <c r="BQ5" s="567"/>
      <c r="BR5" s="567"/>
      <c r="BS5" s="568">
        <v>26643</v>
      </c>
      <c r="BT5" s="568"/>
      <c r="BU5" s="568"/>
      <c r="BV5" s="568"/>
      <c r="BW5" s="568"/>
      <c r="BX5" s="568"/>
      <c r="BY5" s="568"/>
      <c r="BZ5" s="568"/>
      <c r="CA5" s="568"/>
      <c r="CB5" s="569"/>
      <c r="CD5" s="338" t="s">
        <v>316</v>
      </c>
      <c r="CE5" s="339"/>
      <c r="CF5" s="339"/>
      <c r="CG5" s="339"/>
      <c r="CH5" s="339"/>
      <c r="CI5" s="339"/>
      <c r="CJ5" s="339"/>
      <c r="CK5" s="339"/>
      <c r="CL5" s="339"/>
      <c r="CM5" s="339"/>
      <c r="CN5" s="339"/>
      <c r="CO5" s="339"/>
      <c r="CP5" s="339"/>
      <c r="CQ5" s="381"/>
      <c r="CR5" s="338" t="s">
        <v>322</v>
      </c>
      <c r="CS5" s="339"/>
      <c r="CT5" s="339"/>
      <c r="CU5" s="339"/>
      <c r="CV5" s="339"/>
      <c r="CW5" s="339"/>
      <c r="CX5" s="339"/>
      <c r="CY5" s="381"/>
      <c r="CZ5" s="338" t="s">
        <v>313</v>
      </c>
      <c r="DA5" s="339"/>
      <c r="DB5" s="339"/>
      <c r="DC5" s="381"/>
      <c r="DD5" s="338" t="s">
        <v>323</v>
      </c>
      <c r="DE5" s="339"/>
      <c r="DF5" s="339"/>
      <c r="DG5" s="339"/>
      <c r="DH5" s="339"/>
      <c r="DI5" s="339"/>
      <c r="DJ5" s="339"/>
      <c r="DK5" s="339"/>
      <c r="DL5" s="339"/>
      <c r="DM5" s="339"/>
      <c r="DN5" s="339"/>
      <c r="DO5" s="339"/>
      <c r="DP5" s="381"/>
      <c r="DQ5" s="338" t="s">
        <v>325</v>
      </c>
      <c r="DR5" s="339"/>
      <c r="DS5" s="339"/>
      <c r="DT5" s="339"/>
      <c r="DU5" s="339"/>
      <c r="DV5" s="339"/>
      <c r="DW5" s="339"/>
      <c r="DX5" s="339"/>
      <c r="DY5" s="339"/>
      <c r="DZ5" s="339"/>
      <c r="EA5" s="339"/>
      <c r="EB5" s="339"/>
      <c r="EC5" s="381"/>
    </row>
    <row r="6" spans="2:143" ht="11.25" customHeight="1" x14ac:dyDescent="0.15">
      <c r="B6" s="570" t="s">
        <v>326</v>
      </c>
      <c r="C6" s="459"/>
      <c r="D6" s="459"/>
      <c r="E6" s="459"/>
      <c r="F6" s="459"/>
      <c r="G6" s="459"/>
      <c r="H6" s="459"/>
      <c r="I6" s="459"/>
      <c r="J6" s="459"/>
      <c r="K6" s="459"/>
      <c r="L6" s="459"/>
      <c r="M6" s="459"/>
      <c r="N6" s="459"/>
      <c r="O6" s="459"/>
      <c r="P6" s="459"/>
      <c r="Q6" s="571"/>
      <c r="R6" s="565">
        <v>78715</v>
      </c>
      <c r="S6" s="344"/>
      <c r="T6" s="344"/>
      <c r="U6" s="344"/>
      <c r="V6" s="344"/>
      <c r="W6" s="344"/>
      <c r="X6" s="344"/>
      <c r="Y6" s="566"/>
      <c r="Z6" s="567">
        <v>0.6</v>
      </c>
      <c r="AA6" s="567"/>
      <c r="AB6" s="567"/>
      <c r="AC6" s="567"/>
      <c r="AD6" s="568">
        <v>78715</v>
      </c>
      <c r="AE6" s="568"/>
      <c r="AF6" s="568"/>
      <c r="AG6" s="568"/>
      <c r="AH6" s="568"/>
      <c r="AI6" s="568"/>
      <c r="AJ6" s="568"/>
      <c r="AK6" s="568"/>
      <c r="AL6" s="572">
        <v>1</v>
      </c>
      <c r="AM6" s="350"/>
      <c r="AN6" s="350"/>
      <c r="AO6" s="573"/>
      <c r="AP6" s="570" t="s">
        <v>109</v>
      </c>
      <c r="AQ6" s="459"/>
      <c r="AR6" s="459"/>
      <c r="AS6" s="459"/>
      <c r="AT6" s="459"/>
      <c r="AU6" s="459"/>
      <c r="AV6" s="459"/>
      <c r="AW6" s="459"/>
      <c r="AX6" s="459"/>
      <c r="AY6" s="459"/>
      <c r="AZ6" s="459"/>
      <c r="BA6" s="459"/>
      <c r="BB6" s="459"/>
      <c r="BC6" s="459"/>
      <c r="BD6" s="459"/>
      <c r="BE6" s="459"/>
      <c r="BF6" s="571"/>
      <c r="BG6" s="565">
        <v>1913331</v>
      </c>
      <c r="BH6" s="344"/>
      <c r="BI6" s="344"/>
      <c r="BJ6" s="344"/>
      <c r="BK6" s="344"/>
      <c r="BL6" s="344"/>
      <c r="BM6" s="344"/>
      <c r="BN6" s="566"/>
      <c r="BO6" s="567">
        <v>100</v>
      </c>
      <c r="BP6" s="567"/>
      <c r="BQ6" s="567"/>
      <c r="BR6" s="567"/>
      <c r="BS6" s="568">
        <v>26643</v>
      </c>
      <c r="BT6" s="568"/>
      <c r="BU6" s="568"/>
      <c r="BV6" s="568"/>
      <c r="BW6" s="568"/>
      <c r="BX6" s="568"/>
      <c r="BY6" s="568"/>
      <c r="BZ6" s="568"/>
      <c r="CA6" s="568"/>
      <c r="CB6" s="569"/>
      <c r="CD6" s="554" t="s">
        <v>327</v>
      </c>
      <c r="CE6" s="555"/>
      <c r="CF6" s="555"/>
      <c r="CG6" s="555"/>
      <c r="CH6" s="555"/>
      <c r="CI6" s="555"/>
      <c r="CJ6" s="555"/>
      <c r="CK6" s="555"/>
      <c r="CL6" s="555"/>
      <c r="CM6" s="555"/>
      <c r="CN6" s="555"/>
      <c r="CO6" s="555"/>
      <c r="CP6" s="555"/>
      <c r="CQ6" s="556"/>
      <c r="CR6" s="565">
        <v>110712</v>
      </c>
      <c r="CS6" s="344"/>
      <c r="CT6" s="344"/>
      <c r="CU6" s="344"/>
      <c r="CV6" s="344"/>
      <c r="CW6" s="344"/>
      <c r="CX6" s="344"/>
      <c r="CY6" s="566"/>
      <c r="CZ6" s="562">
        <v>0.9</v>
      </c>
      <c r="DA6" s="563"/>
      <c r="DB6" s="563"/>
      <c r="DC6" s="574"/>
      <c r="DD6" s="575" t="s">
        <v>201</v>
      </c>
      <c r="DE6" s="344"/>
      <c r="DF6" s="344"/>
      <c r="DG6" s="344"/>
      <c r="DH6" s="344"/>
      <c r="DI6" s="344"/>
      <c r="DJ6" s="344"/>
      <c r="DK6" s="344"/>
      <c r="DL6" s="344"/>
      <c r="DM6" s="344"/>
      <c r="DN6" s="344"/>
      <c r="DO6" s="344"/>
      <c r="DP6" s="566"/>
      <c r="DQ6" s="575">
        <v>110712</v>
      </c>
      <c r="DR6" s="344"/>
      <c r="DS6" s="344"/>
      <c r="DT6" s="344"/>
      <c r="DU6" s="344"/>
      <c r="DV6" s="344"/>
      <c r="DW6" s="344"/>
      <c r="DX6" s="344"/>
      <c r="DY6" s="344"/>
      <c r="DZ6" s="344"/>
      <c r="EA6" s="344"/>
      <c r="EB6" s="344"/>
      <c r="EC6" s="576"/>
    </row>
    <row r="7" spans="2:143" ht="11.25" customHeight="1" x14ac:dyDescent="0.15">
      <c r="B7" s="570" t="s">
        <v>45</v>
      </c>
      <c r="C7" s="459"/>
      <c r="D7" s="459"/>
      <c r="E7" s="459"/>
      <c r="F7" s="459"/>
      <c r="G7" s="459"/>
      <c r="H7" s="459"/>
      <c r="I7" s="459"/>
      <c r="J7" s="459"/>
      <c r="K7" s="459"/>
      <c r="L7" s="459"/>
      <c r="M7" s="459"/>
      <c r="N7" s="459"/>
      <c r="O7" s="459"/>
      <c r="P7" s="459"/>
      <c r="Q7" s="571"/>
      <c r="R7" s="565">
        <v>754</v>
      </c>
      <c r="S7" s="344"/>
      <c r="T7" s="344"/>
      <c r="U7" s="344"/>
      <c r="V7" s="344"/>
      <c r="W7" s="344"/>
      <c r="X7" s="344"/>
      <c r="Y7" s="566"/>
      <c r="Z7" s="567">
        <v>0</v>
      </c>
      <c r="AA7" s="567"/>
      <c r="AB7" s="567"/>
      <c r="AC7" s="567"/>
      <c r="AD7" s="568">
        <v>754</v>
      </c>
      <c r="AE7" s="568"/>
      <c r="AF7" s="568"/>
      <c r="AG7" s="568"/>
      <c r="AH7" s="568"/>
      <c r="AI7" s="568"/>
      <c r="AJ7" s="568"/>
      <c r="AK7" s="568"/>
      <c r="AL7" s="572">
        <v>0</v>
      </c>
      <c r="AM7" s="350"/>
      <c r="AN7" s="350"/>
      <c r="AO7" s="573"/>
      <c r="AP7" s="570" t="s">
        <v>328</v>
      </c>
      <c r="AQ7" s="459"/>
      <c r="AR7" s="459"/>
      <c r="AS7" s="459"/>
      <c r="AT7" s="459"/>
      <c r="AU7" s="459"/>
      <c r="AV7" s="459"/>
      <c r="AW7" s="459"/>
      <c r="AX7" s="459"/>
      <c r="AY7" s="459"/>
      <c r="AZ7" s="459"/>
      <c r="BA7" s="459"/>
      <c r="BB7" s="459"/>
      <c r="BC7" s="459"/>
      <c r="BD7" s="459"/>
      <c r="BE7" s="459"/>
      <c r="BF7" s="571"/>
      <c r="BG7" s="565">
        <v>883734</v>
      </c>
      <c r="BH7" s="344"/>
      <c r="BI7" s="344"/>
      <c r="BJ7" s="344"/>
      <c r="BK7" s="344"/>
      <c r="BL7" s="344"/>
      <c r="BM7" s="344"/>
      <c r="BN7" s="566"/>
      <c r="BO7" s="567">
        <v>46.2</v>
      </c>
      <c r="BP7" s="567"/>
      <c r="BQ7" s="567"/>
      <c r="BR7" s="567"/>
      <c r="BS7" s="568">
        <v>26643</v>
      </c>
      <c r="BT7" s="568"/>
      <c r="BU7" s="568"/>
      <c r="BV7" s="568"/>
      <c r="BW7" s="568"/>
      <c r="BX7" s="568"/>
      <c r="BY7" s="568"/>
      <c r="BZ7" s="568"/>
      <c r="CA7" s="568"/>
      <c r="CB7" s="569"/>
      <c r="CD7" s="570" t="s">
        <v>330</v>
      </c>
      <c r="CE7" s="459"/>
      <c r="CF7" s="459"/>
      <c r="CG7" s="459"/>
      <c r="CH7" s="459"/>
      <c r="CI7" s="459"/>
      <c r="CJ7" s="459"/>
      <c r="CK7" s="459"/>
      <c r="CL7" s="459"/>
      <c r="CM7" s="459"/>
      <c r="CN7" s="459"/>
      <c r="CO7" s="459"/>
      <c r="CP7" s="459"/>
      <c r="CQ7" s="571"/>
      <c r="CR7" s="565">
        <v>1370630</v>
      </c>
      <c r="CS7" s="344"/>
      <c r="CT7" s="344"/>
      <c r="CU7" s="344"/>
      <c r="CV7" s="344"/>
      <c r="CW7" s="344"/>
      <c r="CX7" s="344"/>
      <c r="CY7" s="566"/>
      <c r="CZ7" s="567">
        <v>11.1</v>
      </c>
      <c r="DA7" s="567"/>
      <c r="DB7" s="567"/>
      <c r="DC7" s="567"/>
      <c r="DD7" s="575">
        <v>35505</v>
      </c>
      <c r="DE7" s="344"/>
      <c r="DF7" s="344"/>
      <c r="DG7" s="344"/>
      <c r="DH7" s="344"/>
      <c r="DI7" s="344"/>
      <c r="DJ7" s="344"/>
      <c r="DK7" s="344"/>
      <c r="DL7" s="344"/>
      <c r="DM7" s="344"/>
      <c r="DN7" s="344"/>
      <c r="DO7" s="344"/>
      <c r="DP7" s="566"/>
      <c r="DQ7" s="575">
        <v>1104094</v>
      </c>
      <c r="DR7" s="344"/>
      <c r="DS7" s="344"/>
      <c r="DT7" s="344"/>
      <c r="DU7" s="344"/>
      <c r="DV7" s="344"/>
      <c r="DW7" s="344"/>
      <c r="DX7" s="344"/>
      <c r="DY7" s="344"/>
      <c r="DZ7" s="344"/>
      <c r="EA7" s="344"/>
      <c r="EB7" s="344"/>
      <c r="EC7" s="576"/>
    </row>
    <row r="8" spans="2:143" ht="11.25" customHeight="1" x14ac:dyDescent="0.15">
      <c r="B8" s="570" t="s">
        <v>331</v>
      </c>
      <c r="C8" s="459"/>
      <c r="D8" s="459"/>
      <c r="E8" s="459"/>
      <c r="F8" s="459"/>
      <c r="G8" s="459"/>
      <c r="H8" s="459"/>
      <c r="I8" s="459"/>
      <c r="J8" s="459"/>
      <c r="K8" s="459"/>
      <c r="L8" s="459"/>
      <c r="M8" s="459"/>
      <c r="N8" s="459"/>
      <c r="O8" s="459"/>
      <c r="P8" s="459"/>
      <c r="Q8" s="571"/>
      <c r="R8" s="565">
        <v>18543</v>
      </c>
      <c r="S8" s="344"/>
      <c r="T8" s="344"/>
      <c r="U8" s="344"/>
      <c r="V8" s="344"/>
      <c r="W8" s="344"/>
      <c r="X8" s="344"/>
      <c r="Y8" s="566"/>
      <c r="Z8" s="567">
        <v>0.2</v>
      </c>
      <c r="AA8" s="567"/>
      <c r="AB8" s="567"/>
      <c r="AC8" s="567"/>
      <c r="AD8" s="568">
        <v>18543</v>
      </c>
      <c r="AE8" s="568"/>
      <c r="AF8" s="568"/>
      <c r="AG8" s="568"/>
      <c r="AH8" s="568"/>
      <c r="AI8" s="568"/>
      <c r="AJ8" s="568"/>
      <c r="AK8" s="568"/>
      <c r="AL8" s="572">
        <v>0.2</v>
      </c>
      <c r="AM8" s="350"/>
      <c r="AN8" s="350"/>
      <c r="AO8" s="573"/>
      <c r="AP8" s="570" t="s">
        <v>122</v>
      </c>
      <c r="AQ8" s="459"/>
      <c r="AR8" s="459"/>
      <c r="AS8" s="459"/>
      <c r="AT8" s="459"/>
      <c r="AU8" s="459"/>
      <c r="AV8" s="459"/>
      <c r="AW8" s="459"/>
      <c r="AX8" s="459"/>
      <c r="AY8" s="459"/>
      <c r="AZ8" s="459"/>
      <c r="BA8" s="459"/>
      <c r="BB8" s="459"/>
      <c r="BC8" s="459"/>
      <c r="BD8" s="459"/>
      <c r="BE8" s="459"/>
      <c r="BF8" s="571"/>
      <c r="BG8" s="565">
        <v>34568</v>
      </c>
      <c r="BH8" s="344"/>
      <c r="BI8" s="344"/>
      <c r="BJ8" s="344"/>
      <c r="BK8" s="344"/>
      <c r="BL8" s="344"/>
      <c r="BM8" s="344"/>
      <c r="BN8" s="566"/>
      <c r="BO8" s="567">
        <v>1.8</v>
      </c>
      <c r="BP8" s="567"/>
      <c r="BQ8" s="567"/>
      <c r="BR8" s="567"/>
      <c r="BS8" s="568" t="s">
        <v>201</v>
      </c>
      <c r="BT8" s="568"/>
      <c r="BU8" s="568"/>
      <c r="BV8" s="568"/>
      <c r="BW8" s="568"/>
      <c r="BX8" s="568"/>
      <c r="BY8" s="568"/>
      <c r="BZ8" s="568"/>
      <c r="CA8" s="568"/>
      <c r="CB8" s="569"/>
      <c r="CD8" s="570" t="s">
        <v>334</v>
      </c>
      <c r="CE8" s="459"/>
      <c r="CF8" s="459"/>
      <c r="CG8" s="459"/>
      <c r="CH8" s="459"/>
      <c r="CI8" s="459"/>
      <c r="CJ8" s="459"/>
      <c r="CK8" s="459"/>
      <c r="CL8" s="459"/>
      <c r="CM8" s="459"/>
      <c r="CN8" s="459"/>
      <c r="CO8" s="459"/>
      <c r="CP8" s="459"/>
      <c r="CQ8" s="571"/>
      <c r="CR8" s="565">
        <v>3847734</v>
      </c>
      <c r="CS8" s="344"/>
      <c r="CT8" s="344"/>
      <c r="CU8" s="344"/>
      <c r="CV8" s="344"/>
      <c r="CW8" s="344"/>
      <c r="CX8" s="344"/>
      <c r="CY8" s="566"/>
      <c r="CZ8" s="567">
        <v>31.3</v>
      </c>
      <c r="DA8" s="567"/>
      <c r="DB8" s="567"/>
      <c r="DC8" s="567"/>
      <c r="DD8" s="575" t="s">
        <v>201</v>
      </c>
      <c r="DE8" s="344"/>
      <c r="DF8" s="344"/>
      <c r="DG8" s="344"/>
      <c r="DH8" s="344"/>
      <c r="DI8" s="344"/>
      <c r="DJ8" s="344"/>
      <c r="DK8" s="344"/>
      <c r="DL8" s="344"/>
      <c r="DM8" s="344"/>
      <c r="DN8" s="344"/>
      <c r="DO8" s="344"/>
      <c r="DP8" s="566"/>
      <c r="DQ8" s="575">
        <v>2361352</v>
      </c>
      <c r="DR8" s="344"/>
      <c r="DS8" s="344"/>
      <c r="DT8" s="344"/>
      <c r="DU8" s="344"/>
      <c r="DV8" s="344"/>
      <c r="DW8" s="344"/>
      <c r="DX8" s="344"/>
      <c r="DY8" s="344"/>
      <c r="DZ8" s="344"/>
      <c r="EA8" s="344"/>
      <c r="EB8" s="344"/>
      <c r="EC8" s="576"/>
    </row>
    <row r="9" spans="2:143" ht="11.25" customHeight="1" x14ac:dyDescent="0.15">
      <c r="B9" s="570" t="s">
        <v>333</v>
      </c>
      <c r="C9" s="459"/>
      <c r="D9" s="459"/>
      <c r="E9" s="459"/>
      <c r="F9" s="459"/>
      <c r="G9" s="459"/>
      <c r="H9" s="459"/>
      <c r="I9" s="459"/>
      <c r="J9" s="459"/>
      <c r="K9" s="459"/>
      <c r="L9" s="459"/>
      <c r="M9" s="459"/>
      <c r="N9" s="459"/>
      <c r="O9" s="459"/>
      <c r="P9" s="459"/>
      <c r="Q9" s="571"/>
      <c r="R9" s="565">
        <v>18882</v>
      </c>
      <c r="S9" s="344"/>
      <c r="T9" s="344"/>
      <c r="U9" s="344"/>
      <c r="V9" s="344"/>
      <c r="W9" s="344"/>
      <c r="X9" s="344"/>
      <c r="Y9" s="566"/>
      <c r="Z9" s="567">
        <v>0.2</v>
      </c>
      <c r="AA9" s="567"/>
      <c r="AB9" s="567"/>
      <c r="AC9" s="567"/>
      <c r="AD9" s="568">
        <v>18882</v>
      </c>
      <c r="AE9" s="568"/>
      <c r="AF9" s="568"/>
      <c r="AG9" s="568"/>
      <c r="AH9" s="568"/>
      <c r="AI9" s="568"/>
      <c r="AJ9" s="568"/>
      <c r="AK9" s="568"/>
      <c r="AL9" s="572">
        <v>0.2</v>
      </c>
      <c r="AM9" s="350"/>
      <c r="AN9" s="350"/>
      <c r="AO9" s="573"/>
      <c r="AP9" s="570" t="s">
        <v>335</v>
      </c>
      <c r="AQ9" s="459"/>
      <c r="AR9" s="459"/>
      <c r="AS9" s="459"/>
      <c r="AT9" s="459"/>
      <c r="AU9" s="459"/>
      <c r="AV9" s="459"/>
      <c r="AW9" s="459"/>
      <c r="AX9" s="459"/>
      <c r="AY9" s="459"/>
      <c r="AZ9" s="459"/>
      <c r="BA9" s="459"/>
      <c r="BB9" s="459"/>
      <c r="BC9" s="459"/>
      <c r="BD9" s="459"/>
      <c r="BE9" s="459"/>
      <c r="BF9" s="571"/>
      <c r="BG9" s="565">
        <v>738597</v>
      </c>
      <c r="BH9" s="344"/>
      <c r="BI9" s="344"/>
      <c r="BJ9" s="344"/>
      <c r="BK9" s="344"/>
      <c r="BL9" s="344"/>
      <c r="BM9" s="344"/>
      <c r="BN9" s="566"/>
      <c r="BO9" s="567">
        <v>38.6</v>
      </c>
      <c r="BP9" s="567"/>
      <c r="BQ9" s="567"/>
      <c r="BR9" s="567"/>
      <c r="BS9" s="568" t="s">
        <v>201</v>
      </c>
      <c r="BT9" s="568"/>
      <c r="BU9" s="568"/>
      <c r="BV9" s="568"/>
      <c r="BW9" s="568"/>
      <c r="BX9" s="568"/>
      <c r="BY9" s="568"/>
      <c r="BZ9" s="568"/>
      <c r="CA9" s="568"/>
      <c r="CB9" s="569"/>
      <c r="CD9" s="570" t="s">
        <v>338</v>
      </c>
      <c r="CE9" s="459"/>
      <c r="CF9" s="459"/>
      <c r="CG9" s="459"/>
      <c r="CH9" s="459"/>
      <c r="CI9" s="459"/>
      <c r="CJ9" s="459"/>
      <c r="CK9" s="459"/>
      <c r="CL9" s="459"/>
      <c r="CM9" s="459"/>
      <c r="CN9" s="459"/>
      <c r="CO9" s="459"/>
      <c r="CP9" s="459"/>
      <c r="CQ9" s="571"/>
      <c r="CR9" s="565">
        <v>1004042</v>
      </c>
      <c r="CS9" s="344"/>
      <c r="CT9" s="344"/>
      <c r="CU9" s="344"/>
      <c r="CV9" s="344"/>
      <c r="CW9" s="344"/>
      <c r="CX9" s="344"/>
      <c r="CY9" s="566"/>
      <c r="CZ9" s="567">
        <v>8.1999999999999993</v>
      </c>
      <c r="DA9" s="567"/>
      <c r="DB9" s="567"/>
      <c r="DC9" s="567"/>
      <c r="DD9" s="575">
        <v>4866</v>
      </c>
      <c r="DE9" s="344"/>
      <c r="DF9" s="344"/>
      <c r="DG9" s="344"/>
      <c r="DH9" s="344"/>
      <c r="DI9" s="344"/>
      <c r="DJ9" s="344"/>
      <c r="DK9" s="344"/>
      <c r="DL9" s="344"/>
      <c r="DM9" s="344"/>
      <c r="DN9" s="344"/>
      <c r="DO9" s="344"/>
      <c r="DP9" s="566"/>
      <c r="DQ9" s="575">
        <v>710759</v>
      </c>
      <c r="DR9" s="344"/>
      <c r="DS9" s="344"/>
      <c r="DT9" s="344"/>
      <c r="DU9" s="344"/>
      <c r="DV9" s="344"/>
      <c r="DW9" s="344"/>
      <c r="DX9" s="344"/>
      <c r="DY9" s="344"/>
      <c r="DZ9" s="344"/>
      <c r="EA9" s="344"/>
      <c r="EB9" s="344"/>
      <c r="EC9" s="576"/>
    </row>
    <row r="10" spans="2:143" ht="11.25" customHeight="1" x14ac:dyDescent="0.15">
      <c r="B10" s="570" t="s">
        <v>129</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192</v>
      </c>
      <c r="AQ10" s="459"/>
      <c r="AR10" s="459"/>
      <c r="AS10" s="459"/>
      <c r="AT10" s="459"/>
      <c r="AU10" s="459"/>
      <c r="AV10" s="459"/>
      <c r="AW10" s="459"/>
      <c r="AX10" s="459"/>
      <c r="AY10" s="459"/>
      <c r="AZ10" s="459"/>
      <c r="BA10" s="459"/>
      <c r="BB10" s="459"/>
      <c r="BC10" s="459"/>
      <c r="BD10" s="459"/>
      <c r="BE10" s="459"/>
      <c r="BF10" s="571"/>
      <c r="BG10" s="565">
        <v>41093</v>
      </c>
      <c r="BH10" s="344"/>
      <c r="BI10" s="344"/>
      <c r="BJ10" s="344"/>
      <c r="BK10" s="344"/>
      <c r="BL10" s="344"/>
      <c r="BM10" s="344"/>
      <c r="BN10" s="566"/>
      <c r="BO10" s="567">
        <v>2.1</v>
      </c>
      <c r="BP10" s="567"/>
      <c r="BQ10" s="567"/>
      <c r="BR10" s="567"/>
      <c r="BS10" s="568">
        <v>6800</v>
      </c>
      <c r="BT10" s="568"/>
      <c r="BU10" s="568"/>
      <c r="BV10" s="568"/>
      <c r="BW10" s="568"/>
      <c r="BX10" s="568"/>
      <c r="BY10" s="568"/>
      <c r="BZ10" s="568"/>
      <c r="CA10" s="568"/>
      <c r="CB10" s="569"/>
      <c r="CD10" s="570" t="s">
        <v>227</v>
      </c>
      <c r="CE10" s="459"/>
      <c r="CF10" s="459"/>
      <c r="CG10" s="459"/>
      <c r="CH10" s="459"/>
      <c r="CI10" s="459"/>
      <c r="CJ10" s="459"/>
      <c r="CK10" s="459"/>
      <c r="CL10" s="459"/>
      <c r="CM10" s="459"/>
      <c r="CN10" s="459"/>
      <c r="CO10" s="459"/>
      <c r="CP10" s="459"/>
      <c r="CQ10" s="571"/>
      <c r="CR10" s="565">
        <v>15113</v>
      </c>
      <c r="CS10" s="344"/>
      <c r="CT10" s="344"/>
      <c r="CU10" s="344"/>
      <c r="CV10" s="344"/>
      <c r="CW10" s="344"/>
      <c r="CX10" s="344"/>
      <c r="CY10" s="566"/>
      <c r="CZ10" s="567">
        <v>0.1</v>
      </c>
      <c r="DA10" s="567"/>
      <c r="DB10" s="567"/>
      <c r="DC10" s="567"/>
      <c r="DD10" s="575" t="s">
        <v>201</v>
      </c>
      <c r="DE10" s="344"/>
      <c r="DF10" s="344"/>
      <c r="DG10" s="344"/>
      <c r="DH10" s="344"/>
      <c r="DI10" s="344"/>
      <c r="DJ10" s="344"/>
      <c r="DK10" s="344"/>
      <c r="DL10" s="344"/>
      <c r="DM10" s="344"/>
      <c r="DN10" s="344"/>
      <c r="DO10" s="344"/>
      <c r="DP10" s="566"/>
      <c r="DQ10" s="575">
        <v>13454</v>
      </c>
      <c r="DR10" s="344"/>
      <c r="DS10" s="344"/>
      <c r="DT10" s="344"/>
      <c r="DU10" s="344"/>
      <c r="DV10" s="344"/>
      <c r="DW10" s="344"/>
      <c r="DX10" s="344"/>
      <c r="DY10" s="344"/>
      <c r="DZ10" s="344"/>
      <c r="EA10" s="344"/>
      <c r="EB10" s="344"/>
      <c r="EC10" s="576"/>
    </row>
    <row r="11" spans="2:143" ht="11.25" customHeight="1" x14ac:dyDescent="0.15">
      <c r="B11" s="570" t="s">
        <v>107</v>
      </c>
      <c r="C11" s="459"/>
      <c r="D11" s="459"/>
      <c r="E11" s="459"/>
      <c r="F11" s="459"/>
      <c r="G11" s="459"/>
      <c r="H11" s="459"/>
      <c r="I11" s="459"/>
      <c r="J11" s="459"/>
      <c r="K11" s="459"/>
      <c r="L11" s="459"/>
      <c r="M11" s="459"/>
      <c r="N11" s="459"/>
      <c r="O11" s="459"/>
      <c r="P11" s="459"/>
      <c r="Q11" s="571"/>
      <c r="R11" s="565">
        <v>465576</v>
      </c>
      <c r="S11" s="344"/>
      <c r="T11" s="344"/>
      <c r="U11" s="344"/>
      <c r="V11" s="344"/>
      <c r="W11" s="344"/>
      <c r="X11" s="344"/>
      <c r="Y11" s="566"/>
      <c r="Z11" s="572">
        <v>3.8</v>
      </c>
      <c r="AA11" s="350"/>
      <c r="AB11" s="350"/>
      <c r="AC11" s="577"/>
      <c r="AD11" s="575">
        <v>465576</v>
      </c>
      <c r="AE11" s="344"/>
      <c r="AF11" s="344"/>
      <c r="AG11" s="344"/>
      <c r="AH11" s="344"/>
      <c r="AI11" s="344"/>
      <c r="AJ11" s="344"/>
      <c r="AK11" s="566"/>
      <c r="AL11" s="572">
        <v>6</v>
      </c>
      <c r="AM11" s="350"/>
      <c r="AN11" s="350"/>
      <c r="AO11" s="573"/>
      <c r="AP11" s="570" t="s">
        <v>300</v>
      </c>
      <c r="AQ11" s="459"/>
      <c r="AR11" s="459"/>
      <c r="AS11" s="459"/>
      <c r="AT11" s="459"/>
      <c r="AU11" s="459"/>
      <c r="AV11" s="459"/>
      <c r="AW11" s="459"/>
      <c r="AX11" s="459"/>
      <c r="AY11" s="459"/>
      <c r="AZ11" s="459"/>
      <c r="BA11" s="459"/>
      <c r="BB11" s="459"/>
      <c r="BC11" s="459"/>
      <c r="BD11" s="459"/>
      <c r="BE11" s="459"/>
      <c r="BF11" s="571"/>
      <c r="BG11" s="565">
        <v>69476</v>
      </c>
      <c r="BH11" s="344"/>
      <c r="BI11" s="344"/>
      <c r="BJ11" s="344"/>
      <c r="BK11" s="344"/>
      <c r="BL11" s="344"/>
      <c r="BM11" s="344"/>
      <c r="BN11" s="566"/>
      <c r="BO11" s="567">
        <v>3.6</v>
      </c>
      <c r="BP11" s="567"/>
      <c r="BQ11" s="567"/>
      <c r="BR11" s="567"/>
      <c r="BS11" s="568">
        <v>19843</v>
      </c>
      <c r="BT11" s="568"/>
      <c r="BU11" s="568"/>
      <c r="BV11" s="568"/>
      <c r="BW11" s="568"/>
      <c r="BX11" s="568"/>
      <c r="BY11" s="568"/>
      <c r="BZ11" s="568"/>
      <c r="CA11" s="568"/>
      <c r="CB11" s="569"/>
      <c r="CD11" s="570" t="s">
        <v>340</v>
      </c>
      <c r="CE11" s="459"/>
      <c r="CF11" s="459"/>
      <c r="CG11" s="459"/>
      <c r="CH11" s="459"/>
      <c r="CI11" s="459"/>
      <c r="CJ11" s="459"/>
      <c r="CK11" s="459"/>
      <c r="CL11" s="459"/>
      <c r="CM11" s="459"/>
      <c r="CN11" s="459"/>
      <c r="CO11" s="459"/>
      <c r="CP11" s="459"/>
      <c r="CQ11" s="571"/>
      <c r="CR11" s="565">
        <v>527819</v>
      </c>
      <c r="CS11" s="344"/>
      <c r="CT11" s="344"/>
      <c r="CU11" s="344"/>
      <c r="CV11" s="344"/>
      <c r="CW11" s="344"/>
      <c r="CX11" s="344"/>
      <c r="CY11" s="566"/>
      <c r="CZ11" s="567">
        <v>4.3</v>
      </c>
      <c r="DA11" s="567"/>
      <c r="DB11" s="567"/>
      <c r="DC11" s="567"/>
      <c r="DD11" s="575">
        <v>161080</v>
      </c>
      <c r="DE11" s="344"/>
      <c r="DF11" s="344"/>
      <c r="DG11" s="344"/>
      <c r="DH11" s="344"/>
      <c r="DI11" s="344"/>
      <c r="DJ11" s="344"/>
      <c r="DK11" s="344"/>
      <c r="DL11" s="344"/>
      <c r="DM11" s="344"/>
      <c r="DN11" s="344"/>
      <c r="DO11" s="344"/>
      <c r="DP11" s="566"/>
      <c r="DQ11" s="575">
        <v>185262</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t="s">
        <v>201</v>
      </c>
      <c r="S12" s="344"/>
      <c r="T12" s="344"/>
      <c r="U12" s="344"/>
      <c r="V12" s="344"/>
      <c r="W12" s="344"/>
      <c r="X12" s="344"/>
      <c r="Y12" s="566"/>
      <c r="Z12" s="567" t="s">
        <v>201</v>
      </c>
      <c r="AA12" s="567"/>
      <c r="AB12" s="567"/>
      <c r="AC12" s="567"/>
      <c r="AD12" s="568" t="s">
        <v>201</v>
      </c>
      <c r="AE12" s="568"/>
      <c r="AF12" s="568"/>
      <c r="AG12" s="568"/>
      <c r="AH12" s="568"/>
      <c r="AI12" s="568"/>
      <c r="AJ12" s="568"/>
      <c r="AK12" s="568"/>
      <c r="AL12" s="572" t="s">
        <v>201</v>
      </c>
      <c r="AM12" s="350"/>
      <c r="AN12" s="350"/>
      <c r="AO12" s="573"/>
      <c r="AP12" s="570" t="s">
        <v>341</v>
      </c>
      <c r="AQ12" s="459"/>
      <c r="AR12" s="459"/>
      <c r="AS12" s="459"/>
      <c r="AT12" s="459"/>
      <c r="AU12" s="459"/>
      <c r="AV12" s="459"/>
      <c r="AW12" s="459"/>
      <c r="AX12" s="459"/>
      <c r="AY12" s="459"/>
      <c r="AZ12" s="459"/>
      <c r="BA12" s="459"/>
      <c r="BB12" s="459"/>
      <c r="BC12" s="459"/>
      <c r="BD12" s="459"/>
      <c r="BE12" s="459"/>
      <c r="BF12" s="571"/>
      <c r="BG12" s="565">
        <v>798562</v>
      </c>
      <c r="BH12" s="344"/>
      <c r="BI12" s="344"/>
      <c r="BJ12" s="344"/>
      <c r="BK12" s="344"/>
      <c r="BL12" s="344"/>
      <c r="BM12" s="344"/>
      <c r="BN12" s="566"/>
      <c r="BO12" s="567">
        <v>41.7</v>
      </c>
      <c r="BP12" s="567"/>
      <c r="BQ12" s="567"/>
      <c r="BR12" s="567"/>
      <c r="BS12" s="568" t="s">
        <v>201</v>
      </c>
      <c r="BT12" s="568"/>
      <c r="BU12" s="568"/>
      <c r="BV12" s="568"/>
      <c r="BW12" s="568"/>
      <c r="BX12" s="568"/>
      <c r="BY12" s="568"/>
      <c r="BZ12" s="568"/>
      <c r="CA12" s="568"/>
      <c r="CB12" s="569"/>
      <c r="CD12" s="570" t="s">
        <v>93</v>
      </c>
      <c r="CE12" s="459"/>
      <c r="CF12" s="459"/>
      <c r="CG12" s="459"/>
      <c r="CH12" s="459"/>
      <c r="CI12" s="459"/>
      <c r="CJ12" s="459"/>
      <c r="CK12" s="459"/>
      <c r="CL12" s="459"/>
      <c r="CM12" s="459"/>
      <c r="CN12" s="459"/>
      <c r="CO12" s="459"/>
      <c r="CP12" s="459"/>
      <c r="CQ12" s="571"/>
      <c r="CR12" s="565">
        <v>443617</v>
      </c>
      <c r="CS12" s="344"/>
      <c r="CT12" s="344"/>
      <c r="CU12" s="344"/>
      <c r="CV12" s="344"/>
      <c r="CW12" s="344"/>
      <c r="CX12" s="344"/>
      <c r="CY12" s="566"/>
      <c r="CZ12" s="567">
        <v>3.6</v>
      </c>
      <c r="DA12" s="567"/>
      <c r="DB12" s="567"/>
      <c r="DC12" s="567"/>
      <c r="DD12" s="575">
        <v>63713</v>
      </c>
      <c r="DE12" s="344"/>
      <c r="DF12" s="344"/>
      <c r="DG12" s="344"/>
      <c r="DH12" s="344"/>
      <c r="DI12" s="344"/>
      <c r="DJ12" s="344"/>
      <c r="DK12" s="344"/>
      <c r="DL12" s="344"/>
      <c r="DM12" s="344"/>
      <c r="DN12" s="344"/>
      <c r="DO12" s="344"/>
      <c r="DP12" s="566"/>
      <c r="DQ12" s="575">
        <v>243320</v>
      </c>
      <c r="DR12" s="344"/>
      <c r="DS12" s="344"/>
      <c r="DT12" s="344"/>
      <c r="DU12" s="344"/>
      <c r="DV12" s="344"/>
      <c r="DW12" s="344"/>
      <c r="DX12" s="344"/>
      <c r="DY12" s="344"/>
      <c r="DZ12" s="344"/>
      <c r="EA12" s="344"/>
      <c r="EB12" s="344"/>
      <c r="EC12" s="576"/>
    </row>
    <row r="13" spans="2:143" ht="11.25" customHeight="1" x14ac:dyDescent="0.15">
      <c r="B13" s="570" t="s">
        <v>342</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344</v>
      </c>
      <c r="AQ13" s="459"/>
      <c r="AR13" s="459"/>
      <c r="AS13" s="459"/>
      <c r="AT13" s="459"/>
      <c r="AU13" s="459"/>
      <c r="AV13" s="459"/>
      <c r="AW13" s="459"/>
      <c r="AX13" s="459"/>
      <c r="AY13" s="459"/>
      <c r="AZ13" s="459"/>
      <c r="BA13" s="459"/>
      <c r="BB13" s="459"/>
      <c r="BC13" s="459"/>
      <c r="BD13" s="459"/>
      <c r="BE13" s="459"/>
      <c r="BF13" s="571"/>
      <c r="BG13" s="565">
        <v>785015</v>
      </c>
      <c r="BH13" s="344"/>
      <c r="BI13" s="344"/>
      <c r="BJ13" s="344"/>
      <c r="BK13" s="344"/>
      <c r="BL13" s="344"/>
      <c r="BM13" s="344"/>
      <c r="BN13" s="566"/>
      <c r="BO13" s="567">
        <v>41</v>
      </c>
      <c r="BP13" s="567"/>
      <c r="BQ13" s="567"/>
      <c r="BR13" s="567"/>
      <c r="BS13" s="568" t="s">
        <v>201</v>
      </c>
      <c r="BT13" s="568"/>
      <c r="BU13" s="568"/>
      <c r="BV13" s="568"/>
      <c r="BW13" s="568"/>
      <c r="BX13" s="568"/>
      <c r="BY13" s="568"/>
      <c r="BZ13" s="568"/>
      <c r="CA13" s="568"/>
      <c r="CB13" s="569"/>
      <c r="CD13" s="570" t="s">
        <v>345</v>
      </c>
      <c r="CE13" s="459"/>
      <c r="CF13" s="459"/>
      <c r="CG13" s="459"/>
      <c r="CH13" s="459"/>
      <c r="CI13" s="459"/>
      <c r="CJ13" s="459"/>
      <c r="CK13" s="459"/>
      <c r="CL13" s="459"/>
      <c r="CM13" s="459"/>
      <c r="CN13" s="459"/>
      <c r="CO13" s="459"/>
      <c r="CP13" s="459"/>
      <c r="CQ13" s="571"/>
      <c r="CR13" s="565">
        <v>1424686</v>
      </c>
      <c r="CS13" s="344"/>
      <c r="CT13" s="344"/>
      <c r="CU13" s="344"/>
      <c r="CV13" s="344"/>
      <c r="CW13" s="344"/>
      <c r="CX13" s="344"/>
      <c r="CY13" s="566"/>
      <c r="CZ13" s="567">
        <v>11.6</v>
      </c>
      <c r="DA13" s="567"/>
      <c r="DB13" s="567"/>
      <c r="DC13" s="567"/>
      <c r="DD13" s="575">
        <v>229164</v>
      </c>
      <c r="DE13" s="344"/>
      <c r="DF13" s="344"/>
      <c r="DG13" s="344"/>
      <c r="DH13" s="344"/>
      <c r="DI13" s="344"/>
      <c r="DJ13" s="344"/>
      <c r="DK13" s="344"/>
      <c r="DL13" s="344"/>
      <c r="DM13" s="344"/>
      <c r="DN13" s="344"/>
      <c r="DO13" s="344"/>
      <c r="DP13" s="566"/>
      <c r="DQ13" s="575">
        <v>1147031</v>
      </c>
      <c r="DR13" s="344"/>
      <c r="DS13" s="344"/>
      <c r="DT13" s="344"/>
      <c r="DU13" s="344"/>
      <c r="DV13" s="344"/>
      <c r="DW13" s="344"/>
      <c r="DX13" s="344"/>
      <c r="DY13" s="344"/>
      <c r="DZ13" s="344"/>
      <c r="EA13" s="344"/>
      <c r="EB13" s="344"/>
      <c r="EC13" s="576"/>
    </row>
    <row r="14" spans="2:143" ht="11.25" customHeight="1" x14ac:dyDescent="0.15">
      <c r="B14" s="570" t="s">
        <v>347</v>
      </c>
      <c r="C14" s="459"/>
      <c r="D14" s="459"/>
      <c r="E14" s="459"/>
      <c r="F14" s="459"/>
      <c r="G14" s="459"/>
      <c r="H14" s="459"/>
      <c r="I14" s="459"/>
      <c r="J14" s="459"/>
      <c r="K14" s="459"/>
      <c r="L14" s="459"/>
      <c r="M14" s="459"/>
      <c r="N14" s="459"/>
      <c r="O14" s="459"/>
      <c r="P14" s="459"/>
      <c r="Q14" s="571"/>
      <c r="R14" s="565">
        <v>769</v>
      </c>
      <c r="S14" s="344"/>
      <c r="T14" s="344"/>
      <c r="U14" s="344"/>
      <c r="V14" s="344"/>
      <c r="W14" s="344"/>
      <c r="X14" s="344"/>
      <c r="Y14" s="566"/>
      <c r="Z14" s="567">
        <v>0</v>
      </c>
      <c r="AA14" s="567"/>
      <c r="AB14" s="567"/>
      <c r="AC14" s="567"/>
      <c r="AD14" s="568">
        <v>769</v>
      </c>
      <c r="AE14" s="568"/>
      <c r="AF14" s="568"/>
      <c r="AG14" s="568"/>
      <c r="AH14" s="568"/>
      <c r="AI14" s="568"/>
      <c r="AJ14" s="568"/>
      <c r="AK14" s="568"/>
      <c r="AL14" s="572">
        <v>0</v>
      </c>
      <c r="AM14" s="350"/>
      <c r="AN14" s="350"/>
      <c r="AO14" s="573"/>
      <c r="AP14" s="570" t="s">
        <v>217</v>
      </c>
      <c r="AQ14" s="459"/>
      <c r="AR14" s="459"/>
      <c r="AS14" s="459"/>
      <c r="AT14" s="459"/>
      <c r="AU14" s="459"/>
      <c r="AV14" s="459"/>
      <c r="AW14" s="459"/>
      <c r="AX14" s="459"/>
      <c r="AY14" s="459"/>
      <c r="AZ14" s="459"/>
      <c r="BA14" s="459"/>
      <c r="BB14" s="459"/>
      <c r="BC14" s="459"/>
      <c r="BD14" s="459"/>
      <c r="BE14" s="459"/>
      <c r="BF14" s="571"/>
      <c r="BG14" s="565">
        <v>89993</v>
      </c>
      <c r="BH14" s="344"/>
      <c r="BI14" s="344"/>
      <c r="BJ14" s="344"/>
      <c r="BK14" s="344"/>
      <c r="BL14" s="344"/>
      <c r="BM14" s="344"/>
      <c r="BN14" s="566"/>
      <c r="BO14" s="567">
        <v>4.7</v>
      </c>
      <c r="BP14" s="567"/>
      <c r="BQ14" s="567"/>
      <c r="BR14" s="567"/>
      <c r="BS14" s="568" t="s">
        <v>201</v>
      </c>
      <c r="BT14" s="568"/>
      <c r="BU14" s="568"/>
      <c r="BV14" s="568"/>
      <c r="BW14" s="568"/>
      <c r="BX14" s="568"/>
      <c r="BY14" s="568"/>
      <c r="BZ14" s="568"/>
      <c r="CA14" s="568"/>
      <c r="CB14" s="569"/>
      <c r="CD14" s="570" t="s">
        <v>68</v>
      </c>
      <c r="CE14" s="459"/>
      <c r="CF14" s="459"/>
      <c r="CG14" s="459"/>
      <c r="CH14" s="459"/>
      <c r="CI14" s="459"/>
      <c r="CJ14" s="459"/>
      <c r="CK14" s="459"/>
      <c r="CL14" s="459"/>
      <c r="CM14" s="459"/>
      <c r="CN14" s="459"/>
      <c r="CO14" s="459"/>
      <c r="CP14" s="459"/>
      <c r="CQ14" s="571"/>
      <c r="CR14" s="565">
        <v>635691</v>
      </c>
      <c r="CS14" s="344"/>
      <c r="CT14" s="344"/>
      <c r="CU14" s="344"/>
      <c r="CV14" s="344"/>
      <c r="CW14" s="344"/>
      <c r="CX14" s="344"/>
      <c r="CY14" s="566"/>
      <c r="CZ14" s="567">
        <v>5.2</v>
      </c>
      <c r="DA14" s="567"/>
      <c r="DB14" s="567"/>
      <c r="DC14" s="567"/>
      <c r="DD14" s="575">
        <v>105512</v>
      </c>
      <c r="DE14" s="344"/>
      <c r="DF14" s="344"/>
      <c r="DG14" s="344"/>
      <c r="DH14" s="344"/>
      <c r="DI14" s="344"/>
      <c r="DJ14" s="344"/>
      <c r="DK14" s="344"/>
      <c r="DL14" s="344"/>
      <c r="DM14" s="344"/>
      <c r="DN14" s="344"/>
      <c r="DO14" s="344"/>
      <c r="DP14" s="566"/>
      <c r="DQ14" s="575">
        <v>518274</v>
      </c>
      <c r="DR14" s="344"/>
      <c r="DS14" s="344"/>
      <c r="DT14" s="344"/>
      <c r="DU14" s="344"/>
      <c r="DV14" s="344"/>
      <c r="DW14" s="344"/>
      <c r="DX14" s="344"/>
      <c r="DY14" s="344"/>
      <c r="DZ14" s="344"/>
      <c r="EA14" s="344"/>
      <c r="EB14" s="344"/>
      <c r="EC14" s="576"/>
    </row>
    <row r="15" spans="2:143" ht="11.25" customHeight="1" x14ac:dyDescent="0.15">
      <c r="B15" s="570" t="s">
        <v>320</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348</v>
      </c>
      <c r="AQ15" s="459"/>
      <c r="AR15" s="459"/>
      <c r="AS15" s="459"/>
      <c r="AT15" s="459"/>
      <c r="AU15" s="459"/>
      <c r="AV15" s="459"/>
      <c r="AW15" s="459"/>
      <c r="AX15" s="459"/>
      <c r="AY15" s="459"/>
      <c r="AZ15" s="459"/>
      <c r="BA15" s="459"/>
      <c r="BB15" s="459"/>
      <c r="BC15" s="459"/>
      <c r="BD15" s="459"/>
      <c r="BE15" s="459"/>
      <c r="BF15" s="571"/>
      <c r="BG15" s="565">
        <v>141042</v>
      </c>
      <c r="BH15" s="344"/>
      <c r="BI15" s="344"/>
      <c r="BJ15" s="344"/>
      <c r="BK15" s="344"/>
      <c r="BL15" s="344"/>
      <c r="BM15" s="344"/>
      <c r="BN15" s="566"/>
      <c r="BO15" s="567">
        <v>7.4</v>
      </c>
      <c r="BP15" s="567"/>
      <c r="BQ15" s="567"/>
      <c r="BR15" s="567"/>
      <c r="BS15" s="568" t="s">
        <v>201</v>
      </c>
      <c r="BT15" s="568"/>
      <c r="BU15" s="568"/>
      <c r="BV15" s="568"/>
      <c r="BW15" s="568"/>
      <c r="BX15" s="568"/>
      <c r="BY15" s="568"/>
      <c r="BZ15" s="568"/>
      <c r="CA15" s="568"/>
      <c r="CB15" s="569"/>
      <c r="CD15" s="570" t="s">
        <v>349</v>
      </c>
      <c r="CE15" s="459"/>
      <c r="CF15" s="459"/>
      <c r="CG15" s="459"/>
      <c r="CH15" s="459"/>
      <c r="CI15" s="459"/>
      <c r="CJ15" s="459"/>
      <c r="CK15" s="459"/>
      <c r="CL15" s="459"/>
      <c r="CM15" s="459"/>
      <c r="CN15" s="459"/>
      <c r="CO15" s="459"/>
      <c r="CP15" s="459"/>
      <c r="CQ15" s="571"/>
      <c r="CR15" s="565">
        <v>1129887</v>
      </c>
      <c r="CS15" s="344"/>
      <c r="CT15" s="344"/>
      <c r="CU15" s="344"/>
      <c r="CV15" s="344"/>
      <c r="CW15" s="344"/>
      <c r="CX15" s="344"/>
      <c r="CY15" s="566"/>
      <c r="CZ15" s="567">
        <v>9.1999999999999993</v>
      </c>
      <c r="DA15" s="567"/>
      <c r="DB15" s="567"/>
      <c r="DC15" s="567"/>
      <c r="DD15" s="575">
        <v>184839</v>
      </c>
      <c r="DE15" s="344"/>
      <c r="DF15" s="344"/>
      <c r="DG15" s="344"/>
      <c r="DH15" s="344"/>
      <c r="DI15" s="344"/>
      <c r="DJ15" s="344"/>
      <c r="DK15" s="344"/>
      <c r="DL15" s="344"/>
      <c r="DM15" s="344"/>
      <c r="DN15" s="344"/>
      <c r="DO15" s="344"/>
      <c r="DP15" s="566"/>
      <c r="DQ15" s="575">
        <v>810856</v>
      </c>
      <c r="DR15" s="344"/>
      <c r="DS15" s="344"/>
      <c r="DT15" s="344"/>
      <c r="DU15" s="344"/>
      <c r="DV15" s="344"/>
      <c r="DW15" s="344"/>
      <c r="DX15" s="344"/>
      <c r="DY15" s="344"/>
      <c r="DZ15" s="344"/>
      <c r="EA15" s="344"/>
      <c r="EB15" s="344"/>
      <c r="EC15" s="576"/>
    </row>
    <row r="16" spans="2:143" ht="11.25" customHeight="1" x14ac:dyDescent="0.15">
      <c r="B16" s="570" t="s">
        <v>350</v>
      </c>
      <c r="C16" s="459"/>
      <c r="D16" s="459"/>
      <c r="E16" s="459"/>
      <c r="F16" s="459"/>
      <c r="G16" s="459"/>
      <c r="H16" s="459"/>
      <c r="I16" s="459"/>
      <c r="J16" s="459"/>
      <c r="K16" s="459"/>
      <c r="L16" s="459"/>
      <c r="M16" s="459"/>
      <c r="N16" s="459"/>
      <c r="O16" s="459"/>
      <c r="P16" s="459"/>
      <c r="Q16" s="571"/>
      <c r="R16" s="565">
        <v>13970</v>
      </c>
      <c r="S16" s="344"/>
      <c r="T16" s="344"/>
      <c r="U16" s="344"/>
      <c r="V16" s="344"/>
      <c r="W16" s="344"/>
      <c r="X16" s="344"/>
      <c r="Y16" s="566"/>
      <c r="Z16" s="567">
        <v>0.1</v>
      </c>
      <c r="AA16" s="567"/>
      <c r="AB16" s="567"/>
      <c r="AC16" s="567"/>
      <c r="AD16" s="568">
        <v>13970</v>
      </c>
      <c r="AE16" s="568"/>
      <c r="AF16" s="568"/>
      <c r="AG16" s="568"/>
      <c r="AH16" s="568"/>
      <c r="AI16" s="568"/>
      <c r="AJ16" s="568"/>
      <c r="AK16" s="568"/>
      <c r="AL16" s="572">
        <v>0.2</v>
      </c>
      <c r="AM16" s="350"/>
      <c r="AN16" s="350"/>
      <c r="AO16" s="573"/>
      <c r="AP16" s="570" t="s">
        <v>351</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352</v>
      </c>
      <c r="CE16" s="459"/>
      <c r="CF16" s="459"/>
      <c r="CG16" s="459"/>
      <c r="CH16" s="459"/>
      <c r="CI16" s="459"/>
      <c r="CJ16" s="459"/>
      <c r="CK16" s="459"/>
      <c r="CL16" s="459"/>
      <c r="CM16" s="459"/>
      <c r="CN16" s="459"/>
      <c r="CO16" s="459"/>
      <c r="CP16" s="459"/>
      <c r="CQ16" s="571"/>
      <c r="CR16" s="565">
        <v>25376</v>
      </c>
      <c r="CS16" s="344"/>
      <c r="CT16" s="344"/>
      <c r="CU16" s="344"/>
      <c r="CV16" s="344"/>
      <c r="CW16" s="344"/>
      <c r="CX16" s="344"/>
      <c r="CY16" s="566"/>
      <c r="CZ16" s="567">
        <v>0.2</v>
      </c>
      <c r="DA16" s="567"/>
      <c r="DB16" s="567"/>
      <c r="DC16" s="567"/>
      <c r="DD16" s="575" t="s">
        <v>201</v>
      </c>
      <c r="DE16" s="344"/>
      <c r="DF16" s="344"/>
      <c r="DG16" s="344"/>
      <c r="DH16" s="344"/>
      <c r="DI16" s="344"/>
      <c r="DJ16" s="344"/>
      <c r="DK16" s="344"/>
      <c r="DL16" s="344"/>
      <c r="DM16" s="344"/>
      <c r="DN16" s="344"/>
      <c r="DO16" s="344"/>
      <c r="DP16" s="566"/>
      <c r="DQ16" s="575">
        <v>24903</v>
      </c>
      <c r="DR16" s="344"/>
      <c r="DS16" s="344"/>
      <c r="DT16" s="344"/>
      <c r="DU16" s="344"/>
      <c r="DV16" s="344"/>
      <c r="DW16" s="344"/>
      <c r="DX16" s="344"/>
      <c r="DY16" s="344"/>
      <c r="DZ16" s="344"/>
      <c r="EA16" s="344"/>
      <c r="EB16" s="344"/>
      <c r="EC16" s="576"/>
    </row>
    <row r="17" spans="2:133" ht="11.25" customHeight="1" x14ac:dyDescent="0.15">
      <c r="B17" s="570" t="s">
        <v>353</v>
      </c>
      <c r="C17" s="459"/>
      <c r="D17" s="459"/>
      <c r="E17" s="459"/>
      <c r="F17" s="459"/>
      <c r="G17" s="459"/>
      <c r="H17" s="459"/>
      <c r="I17" s="459"/>
      <c r="J17" s="459"/>
      <c r="K17" s="459"/>
      <c r="L17" s="459"/>
      <c r="M17" s="459"/>
      <c r="N17" s="459"/>
      <c r="O17" s="459"/>
      <c r="P17" s="459"/>
      <c r="Q17" s="571"/>
      <c r="R17" s="565">
        <v>46514</v>
      </c>
      <c r="S17" s="344"/>
      <c r="T17" s="344"/>
      <c r="U17" s="344"/>
      <c r="V17" s="344"/>
      <c r="W17" s="344"/>
      <c r="X17" s="344"/>
      <c r="Y17" s="566"/>
      <c r="Z17" s="567">
        <v>0.4</v>
      </c>
      <c r="AA17" s="567"/>
      <c r="AB17" s="567"/>
      <c r="AC17" s="567"/>
      <c r="AD17" s="568">
        <v>46514</v>
      </c>
      <c r="AE17" s="568"/>
      <c r="AF17" s="568"/>
      <c r="AG17" s="568"/>
      <c r="AH17" s="568"/>
      <c r="AI17" s="568"/>
      <c r="AJ17" s="568"/>
      <c r="AK17" s="568"/>
      <c r="AL17" s="572">
        <v>0.6</v>
      </c>
      <c r="AM17" s="350"/>
      <c r="AN17" s="350"/>
      <c r="AO17" s="573"/>
      <c r="AP17" s="570" t="s">
        <v>354</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356</v>
      </c>
      <c r="CE17" s="459"/>
      <c r="CF17" s="459"/>
      <c r="CG17" s="459"/>
      <c r="CH17" s="459"/>
      <c r="CI17" s="459"/>
      <c r="CJ17" s="459"/>
      <c r="CK17" s="459"/>
      <c r="CL17" s="459"/>
      <c r="CM17" s="459"/>
      <c r="CN17" s="459"/>
      <c r="CO17" s="459"/>
      <c r="CP17" s="459"/>
      <c r="CQ17" s="571"/>
      <c r="CR17" s="565">
        <v>1759938</v>
      </c>
      <c r="CS17" s="344"/>
      <c r="CT17" s="344"/>
      <c r="CU17" s="344"/>
      <c r="CV17" s="344"/>
      <c r="CW17" s="344"/>
      <c r="CX17" s="344"/>
      <c r="CY17" s="566"/>
      <c r="CZ17" s="567">
        <v>14.3</v>
      </c>
      <c r="DA17" s="567"/>
      <c r="DB17" s="567"/>
      <c r="DC17" s="567"/>
      <c r="DD17" s="575" t="s">
        <v>201</v>
      </c>
      <c r="DE17" s="344"/>
      <c r="DF17" s="344"/>
      <c r="DG17" s="344"/>
      <c r="DH17" s="344"/>
      <c r="DI17" s="344"/>
      <c r="DJ17" s="344"/>
      <c r="DK17" s="344"/>
      <c r="DL17" s="344"/>
      <c r="DM17" s="344"/>
      <c r="DN17" s="344"/>
      <c r="DO17" s="344"/>
      <c r="DP17" s="566"/>
      <c r="DQ17" s="575">
        <v>1744677</v>
      </c>
      <c r="DR17" s="344"/>
      <c r="DS17" s="344"/>
      <c r="DT17" s="344"/>
      <c r="DU17" s="344"/>
      <c r="DV17" s="344"/>
      <c r="DW17" s="344"/>
      <c r="DX17" s="344"/>
      <c r="DY17" s="344"/>
      <c r="DZ17" s="344"/>
      <c r="EA17" s="344"/>
      <c r="EB17" s="344"/>
      <c r="EC17" s="576"/>
    </row>
    <row r="18" spans="2:133" ht="11.25" customHeight="1" x14ac:dyDescent="0.15">
      <c r="B18" s="570" t="s">
        <v>357</v>
      </c>
      <c r="C18" s="459"/>
      <c r="D18" s="459"/>
      <c r="E18" s="459"/>
      <c r="F18" s="459"/>
      <c r="G18" s="459"/>
      <c r="H18" s="459"/>
      <c r="I18" s="459"/>
      <c r="J18" s="459"/>
      <c r="K18" s="459"/>
      <c r="L18" s="459"/>
      <c r="M18" s="459"/>
      <c r="N18" s="459"/>
      <c r="O18" s="459"/>
      <c r="P18" s="459"/>
      <c r="Q18" s="571"/>
      <c r="R18" s="565">
        <v>13118</v>
      </c>
      <c r="S18" s="344"/>
      <c r="T18" s="344"/>
      <c r="U18" s="344"/>
      <c r="V18" s="344"/>
      <c r="W18" s="344"/>
      <c r="X18" s="344"/>
      <c r="Y18" s="566"/>
      <c r="Z18" s="567">
        <v>0.1</v>
      </c>
      <c r="AA18" s="567"/>
      <c r="AB18" s="567"/>
      <c r="AC18" s="567"/>
      <c r="AD18" s="568">
        <v>13118</v>
      </c>
      <c r="AE18" s="568"/>
      <c r="AF18" s="568"/>
      <c r="AG18" s="568"/>
      <c r="AH18" s="568"/>
      <c r="AI18" s="568"/>
      <c r="AJ18" s="568"/>
      <c r="AK18" s="568"/>
      <c r="AL18" s="572">
        <v>0.2</v>
      </c>
      <c r="AM18" s="350"/>
      <c r="AN18" s="350"/>
      <c r="AO18" s="573"/>
      <c r="AP18" s="570" t="s">
        <v>104</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358</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15">
      <c r="B19" s="570" t="s">
        <v>361</v>
      </c>
      <c r="C19" s="459"/>
      <c r="D19" s="459"/>
      <c r="E19" s="459"/>
      <c r="F19" s="459"/>
      <c r="G19" s="459"/>
      <c r="H19" s="459"/>
      <c r="I19" s="459"/>
      <c r="J19" s="459"/>
      <c r="K19" s="459"/>
      <c r="L19" s="459"/>
      <c r="M19" s="459"/>
      <c r="N19" s="459"/>
      <c r="O19" s="459"/>
      <c r="P19" s="459"/>
      <c r="Q19" s="571"/>
      <c r="R19" s="565">
        <v>11876</v>
      </c>
      <c r="S19" s="344"/>
      <c r="T19" s="344"/>
      <c r="U19" s="344"/>
      <c r="V19" s="344"/>
      <c r="W19" s="344"/>
      <c r="X19" s="344"/>
      <c r="Y19" s="566"/>
      <c r="Z19" s="567">
        <v>0.1</v>
      </c>
      <c r="AA19" s="567"/>
      <c r="AB19" s="567"/>
      <c r="AC19" s="567"/>
      <c r="AD19" s="568">
        <v>11876</v>
      </c>
      <c r="AE19" s="568"/>
      <c r="AF19" s="568"/>
      <c r="AG19" s="568"/>
      <c r="AH19" s="568"/>
      <c r="AI19" s="568"/>
      <c r="AJ19" s="568"/>
      <c r="AK19" s="568"/>
      <c r="AL19" s="572">
        <v>0.2</v>
      </c>
      <c r="AM19" s="350"/>
      <c r="AN19" s="350"/>
      <c r="AO19" s="573"/>
      <c r="AP19" s="570" t="s">
        <v>251</v>
      </c>
      <c r="AQ19" s="459"/>
      <c r="AR19" s="459"/>
      <c r="AS19" s="459"/>
      <c r="AT19" s="459"/>
      <c r="AU19" s="459"/>
      <c r="AV19" s="459"/>
      <c r="AW19" s="459"/>
      <c r="AX19" s="459"/>
      <c r="AY19" s="459"/>
      <c r="AZ19" s="459"/>
      <c r="BA19" s="459"/>
      <c r="BB19" s="459"/>
      <c r="BC19" s="459"/>
      <c r="BD19" s="459"/>
      <c r="BE19" s="459"/>
      <c r="BF19" s="571"/>
      <c r="BG19" s="565" t="s">
        <v>201</v>
      </c>
      <c r="BH19" s="344"/>
      <c r="BI19" s="344"/>
      <c r="BJ19" s="344"/>
      <c r="BK19" s="344"/>
      <c r="BL19" s="344"/>
      <c r="BM19" s="344"/>
      <c r="BN19" s="566"/>
      <c r="BO19" s="567" t="s">
        <v>201</v>
      </c>
      <c r="BP19" s="567"/>
      <c r="BQ19" s="567"/>
      <c r="BR19" s="567"/>
      <c r="BS19" s="568" t="s">
        <v>201</v>
      </c>
      <c r="BT19" s="568"/>
      <c r="BU19" s="568"/>
      <c r="BV19" s="568"/>
      <c r="BW19" s="568"/>
      <c r="BX19" s="568"/>
      <c r="BY19" s="568"/>
      <c r="BZ19" s="568"/>
      <c r="CA19" s="568"/>
      <c r="CB19" s="569"/>
      <c r="CD19" s="570" t="s">
        <v>362</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15">
      <c r="B20" s="578" t="s">
        <v>363</v>
      </c>
      <c r="C20" s="579"/>
      <c r="D20" s="579"/>
      <c r="E20" s="579"/>
      <c r="F20" s="579"/>
      <c r="G20" s="579"/>
      <c r="H20" s="579"/>
      <c r="I20" s="579"/>
      <c r="J20" s="579"/>
      <c r="K20" s="579"/>
      <c r="L20" s="579"/>
      <c r="M20" s="579"/>
      <c r="N20" s="579"/>
      <c r="O20" s="579"/>
      <c r="P20" s="579"/>
      <c r="Q20" s="580"/>
      <c r="R20" s="565">
        <v>1242</v>
      </c>
      <c r="S20" s="344"/>
      <c r="T20" s="344"/>
      <c r="U20" s="344"/>
      <c r="V20" s="344"/>
      <c r="W20" s="344"/>
      <c r="X20" s="344"/>
      <c r="Y20" s="566"/>
      <c r="Z20" s="567">
        <v>0</v>
      </c>
      <c r="AA20" s="567"/>
      <c r="AB20" s="567"/>
      <c r="AC20" s="567"/>
      <c r="AD20" s="568">
        <v>1242</v>
      </c>
      <c r="AE20" s="568"/>
      <c r="AF20" s="568"/>
      <c r="AG20" s="568"/>
      <c r="AH20" s="568"/>
      <c r="AI20" s="568"/>
      <c r="AJ20" s="568"/>
      <c r="AK20" s="568"/>
      <c r="AL20" s="572">
        <v>0</v>
      </c>
      <c r="AM20" s="350"/>
      <c r="AN20" s="350"/>
      <c r="AO20" s="573"/>
      <c r="AP20" s="570" t="s">
        <v>364</v>
      </c>
      <c r="AQ20" s="459"/>
      <c r="AR20" s="459"/>
      <c r="AS20" s="459"/>
      <c r="AT20" s="459"/>
      <c r="AU20" s="459"/>
      <c r="AV20" s="459"/>
      <c r="AW20" s="459"/>
      <c r="AX20" s="459"/>
      <c r="AY20" s="459"/>
      <c r="AZ20" s="459"/>
      <c r="BA20" s="459"/>
      <c r="BB20" s="459"/>
      <c r="BC20" s="459"/>
      <c r="BD20" s="459"/>
      <c r="BE20" s="459"/>
      <c r="BF20" s="571"/>
      <c r="BG20" s="565" t="s">
        <v>201</v>
      </c>
      <c r="BH20" s="344"/>
      <c r="BI20" s="344"/>
      <c r="BJ20" s="344"/>
      <c r="BK20" s="344"/>
      <c r="BL20" s="344"/>
      <c r="BM20" s="344"/>
      <c r="BN20" s="566"/>
      <c r="BO20" s="567" t="s">
        <v>201</v>
      </c>
      <c r="BP20" s="567"/>
      <c r="BQ20" s="567"/>
      <c r="BR20" s="567"/>
      <c r="BS20" s="568" t="s">
        <v>201</v>
      </c>
      <c r="BT20" s="568"/>
      <c r="BU20" s="568"/>
      <c r="BV20" s="568"/>
      <c r="BW20" s="568"/>
      <c r="BX20" s="568"/>
      <c r="BY20" s="568"/>
      <c r="BZ20" s="568"/>
      <c r="CA20" s="568"/>
      <c r="CB20" s="569"/>
      <c r="CD20" s="570" t="s">
        <v>193</v>
      </c>
      <c r="CE20" s="459"/>
      <c r="CF20" s="459"/>
      <c r="CG20" s="459"/>
      <c r="CH20" s="459"/>
      <c r="CI20" s="459"/>
      <c r="CJ20" s="459"/>
      <c r="CK20" s="459"/>
      <c r="CL20" s="459"/>
      <c r="CM20" s="459"/>
      <c r="CN20" s="459"/>
      <c r="CO20" s="459"/>
      <c r="CP20" s="459"/>
      <c r="CQ20" s="571"/>
      <c r="CR20" s="565">
        <v>12295245</v>
      </c>
      <c r="CS20" s="344"/>
      <c r="CT20" s="344"/>
      <c r="CU20" s="344"/>
      <c r="CV20" s="344"/>
      <c r="CW20" s="344"/>
      <c r="CX20" s="344"/>
      <c r="CY20" s="566"/>
      <c r="CZ20" s="567">
        <v>100</v>
      </c>
      <c r="DA20" s="567"/>
      <c r="DB20" s="567"/>
      <c r="DC20" s="567"/>
      <c r="DD20" s="575">
        <v>784679</v>
      </c>
      <c r="DE20" s="344"/>
      <c r="DF20" s="344"/>
      <c r="DG20" s="344"/>
      <c r="DH20" s="344"/>
      <c r="DI20" s="344"/>
      <c r="DJ20" s="344"/>
      <c r="DK20" s="344"/>
      <c r="DL20" s="344"/>
      <c r="DM20" s="344"/>
      <c r="DN20" s="344"/>
      <c r="DO20" s="344"/>
      <c r="DP20" s="566"/>
      <c r="DQ20" s="575">
        <v>8974694</v>
      </c>
      <c r="DR20" s="344"/>
      <c r="DS20" s="344"/>
      <c r="DT20" s="344"/>
      <c r="DU20" s="344"/>
      <c r="DV20" s="344"/>
      <c r="DW20" s="344"/>
      <c r="DX20" s="344"/>
      <c r="DY20" s="344"/>
      <c r="DZ20" s="344"/>
      <c r="EA20" s="344"/>
      <c r="EB20" s="344"/>
      <c r="EC20" s="576"/>
    </row>
    <row r="21" spans="2:133" ht="11.25" customHeight="1" x14ac:dyDescent="0.15">
      <c r="B21" s="570" t="s">
        <v>301</v>
      </c>
      <c r="C21" s="459"/>
      <c r="D21" s="459"/>
      <c r="E21" s="459"/>
      <c r="F21" s="459"/>
      <c r="G21" s="459"/>
      <c r="H21" s="459"/>
      <c r="I21" s="459"/>
      <c r="J21" s="459"/>
      <c r="K21" s="459"/>
      <c r="L21" s="459"/>
      <c r="M21" s="459"/>
      <c r="N21" s="459"/>
      <c r="O21" s="459"/>
      <c r="P21" s="459"/>
      <c r="Q21" s="571"/>
      <c r="R21" s="565">
        <v>5818651</v>
      </c>
      <c r="S21" s="344"/>
      <c r="T21" s="344"/>
      <c r="U21" s="344"/>
      <c r="V21" s="344"/>
      <c r="W21" s="344"/>
      <c r="X21" s="344"/>
      <c r="Y21" s="566"/>
      <c r="Z21" s="567">
        <v>47.1</v>
      </c>
      <c r="AA21" s="567"/>
      <c r="AB21" s="567"/>
      <c r="AC21" s="567"/>
      <c r="AD21" s="568">
        <v>5216656</v>
      </c>
      <c r="AE21" s="568"/>
      <c r="AF21" s="568"/>
      <c r="AG21" s="568"/>
      <c r="AH21" s="568"/>
      <c r="AI21" s="568"/>
      <c r="AJ21" s="568"/>
      <c r="AK21" s="568"/>
      <c r="AL21" s="572">
        <v>67</v>
      </c>
      <c r="AM21" s="350"/>
      <c r="AN21" s="350"/>
      <c r="AO21" s="573"/>
      <c r="AP21" s="570" t="s">
        <v>366</v>
      </c>
      <c r="AQ21" s="581"/>
      <c r="AR21" s="581"/>
      <c r="AS21" s="581"/>
      <c r="AT21" s="581"/>
      <c r="AU21" s="581"/>
      <c r="AV21" s="581"/>
      <c r="AW21" s="581"/>
      <c r="AX21" s="581"/>
      <c r="AY21" s="581"/>
      <c r="AZ21" s="581"/>
      <c r="BA21" s="581"/>
      <c r="BB21" s="581"/>
      <c r="BC21" s="581"/>
      <c r="BD21" s="581"/>
      <c r="BE21" s="581"/>
      <c r="BF21" s="582"/>
      <c r="BG21" s="565" t="s">
        <v>201</v>
      </c>
      <c r="BH21" s="344"/>
      <c r="BI21" s="344"/>
      <c r="BJ21" s="344"/>
      <c r="BK21" s="344"/>
      <c r="BL21" s="344"/>
      <c r="BM21" s="344"/>
      <c r="BN21" s="566"/>
      <c r="BO21" s="567" t="s">
        <v>201</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291</v>
      </c>
      <c r="C22" s="459"/>
      <c r="D22" s="459"/>
      <c r="E22" s="459"/>
      <c r="F22" s="459"/>
      <c r="G22" s="459"/>
      <c r="H22" s="459"/>
      <c r="I22" s="459"/>
      <c r="J22" s="459"/>
      <c r="K22" s="459"/>
      <c r="L22" s="459"/>
      <c r="M22" s="459"/>
      <c r="N22" s="459"/>
      <c r="O22" s="459"/>
      <c r="P22" s="459"/>
      <c r="Q22" s="571"/>
      <c r="R22" s="565">
        <v>5216656</v>
      </c>
      <c r="S22" s="344"/>
      <c r="T22" s="344"/>
      <c r="U22" s="344"/>
      <c r="V22" s="344"/>
      <c r="W22" s="344"/>
      <c r="X22" s="344"/>
      <c r="Y22" s="566"/>
      <c r="Z22" s="567">
        <v>42.2</v>
      </c>
      <c r="AA22" s="567"/>
      <c r="AB22" s="567"/>
      <c r="AC22" s="567"/>
      <c r="AD22" s="568">
        <v>5216656</v>
      </c>
      <c r="AE22" s="568"/>
      <c r="AF22" s="568"/>
      <c r="AG22" s="568"/>
      <c r="AH22" s="568"/>
      <c r="AI22" s="568"/>
      <c r="AJ22" s="568"/>
      <c r="AK22" s="568"/>
      <c r="AL22" s="572">
        <v>67</v>
      </c>
      <c r="AM22" s="350"/>
      <c r="AN22" s="350"/>
      <c r="AO22" s="573"/>
      <c r="AP22" s="570" t="s">
        <v>368</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369</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288</v>
      </c>
      <c r="C23" s="459"/>
      <c r="D23" s="459"/>
      <c r="E23" s="459"/>
      <c r="F23" s="459"/>
      <c r="G23" s="459"/>
      <c r="H23" s="459"/>
      <c r="I23" s="459"/>
      <c r="J23" s="459"/>
      <c r="K23" s="459"/>
      <c r="L23" s="459"/>
      <c r="M23" s="459"/>
      <c r="N23" s="459"/>
      <c r="O23" s="459"/>
      <c r="P23" s="459"/>
      <c r="Q23" s="571"/>
      <c r="R23" s="565">
        <v>601995</v>
      </c>
      <c r="S23" s="344"/>
      <c r="T23" s="344"/>
      <c r="U23" s="344"/>
      <c r="V23" s="344"/>
      <c r="W23" s="344"/>
      <c r="X23" s="344"/>
      <c r="Y23" s="566"/>
      <c r="Z23" s="567">
        <v>4.9000000000000004</v>
      </c>
      <c r="AA23" s="567"/>
      <c r="AB23" s="567"/>
      <c r="AC23" s="567"/>
      <c r="AD23" s="568" t="s">
        <v>201</v>
      </c>
      <c r="AE23" s="568"/>
      <c r="AF23" s="568"/>
      <c r="AG23" s="568"/>
      <c r="AH23" s="568"/>
      <c r="AI23" s="568"/>
      <c r="AJ23" s="568"/>
      <c r="AK23" s="568"/>
      <c r="AL23" s="572" t="s">
        <v>201</v>
      </c>
      <c r="AM23" s="350"/>
      <c r="AN23" s="350"/>
      <c r="AO23" s="573"/>
      <c r="AP23" s="570" t="s">
        <v>59</v>
      </c>
      <c r="AQ23" s="581"/>
      <c r="AR23" s="581"/>
      <c r="AS23" s="581"/>
      <c r="AT23" s="581"/>
      <c r="AU23" s="581"/>
      <c r="AV23" s="581"/>
      <c r="AW23" s="581"/>
      <c r="AX23" s="581"/>
      <c r="AY23" s="581"/>
      <c r="AZ23" s="581"/>
      <c r="BA23" s="581"/>
      <c r="BB23" s="581"/>
      <c r="BC23" s="581"/>
      <c r="BD23" s="581"/>
      <c r="BE23" s="581"/>
      <c r="BF23" s="582"/>
      <c r="BG23" s="565" t="s">
        <v>201</v>
      </c>
      <c r="BH23" s="344"/>
      <c r="BI23" s="344"/>
      <c r="BJ23" s="344"/>
      <c r="BK23" s="344"/>
      <c r="BL23" s="344"/>
      <c r="BM23" s="344"/>
      <c r="BN23" s="566"/>
      <c r="BO23" s="567" t="s">
        <v>201</v>
      </c>
      <c r="BP23" s="567"/>
      <c r="BQ23" s="567"/>
      <c r="BR23" s="567"/>
      <c r="BS23" s="568" t="s">
        <v>201</v>
      </c>
      <c r="BT23" s="568"/>
      <c r="BU23" s="568"/>
      <c r="BV23" s="568"/>
      <c r="BW23" s="568"/>
      <c r="BX23" s="568"/>
      <c r="BY23" s="568"/>
      <c r="BZ23" s="568"/>
      <c r="CA23" s="568"/>
      <c r="CB23" s="569"/>
      <c r="CD23" s="338" t="s">
        <v>316</v>
      </c>
      <c r="CE23" s="339"/>
      <c r="CF23" s="339"/>
      <c r="CG23" s="339"/>
      <c r="CH23" s="339"/>
      <c r="CI23" s="339"/>
      <c r="CJ23" s="339"/>
      <c r="CK23" s="339"/>
      <c r="CL23" s="339"/>
      <c r="CM23" s="339"/>
      <c r="CN23" s="339"/>
      <c r="CO23" s="339"/>
      <c r="CP23" s="339"/>
      <c r="CQ23" s="381"/>
      <c r="CR23" s="338" t="s">
        <v>370</v>
      </c>
      <c r="CS23" s="339"/>
      <c r="CT23" s="339"/>
      <c r="CU23" s="339"/>
      <c r="CV23" s="339"/>
      <c r="CW23" s="339"/>
      <c r="CX23" s="339"/>
      <c r="CY23" s="381"/>
      <c r="CZ23" s="338" t="s">
        <v>374</v>
      </c>
      <c r="DA23" s="339"/>
      <c r="DB23" s="339"/>
      <c r="DC23" s="381"/>
      <c r="DD23" s="338" t="s">
        <v>295</v>
      </c>
      <c r="DE23" s="339"/>
      <c r="DF23" s="339"/>
      <c r="DG23" s="339"/>
      <c r="DH23" s="339"/>
      <c r="DI23" s="339"/>
      <c r="DJ23" s="339"/>
      <c r="DK23" s="381"/>
      <c r="DL23" s="592" t="s">
        <v>376</v>
      </c>
      <c r="DM23" s="593"/>
      <c r="DN23" s="593"/>
      <c r="DO23" s="593"/>
      <c r="DP23" s="593"/>
      <c r="DQ23" s="593"/>
      <c r="DR23" s="593"/>
      <c r="DS23" s="593"/>
      <c r="DT23" s="593"/>
      <c r="DU23" s="593"/>
      <c r="DV23" s="594"/>
      <c r="DW23" s="338" t="s">
        <v>378</v>
      </c>
      <c r="DX23" s="339"/>
      <c r="DY23" s="339"/>
      <c r="DZ23" s="339"/>
      <c r="EA23" s="339"/>
      <c r="EB23" s="339"/>
      <c r="EC23" s="381"/>
    </row>
    <row r="24" spans="2:133" ht="11.25" customHeight="1" x14ac:dyDescent="0.15">
      <c r="B24" s="570" t="s">
        <v>379</v>
      </c>
      <c r="C24" s="459"/>
      <c r="D24" s="459"/>
      <c r="E24" s="459"/>
      <c r="F24" s="459"/>
      <c r="G24" s="459"/>
      <c r="H24" s="459"/>
      <c r="I24" s="459"/>
      <c r="J24" s="459"/>
      <c r="K24" s="459"/>
      <c r="L24" s="459"/>
      <c r="M24" s="459"/>
      <c r="N24" s="459"/>
      <c r="O24" s="459"/>
      <c r="P24" s="459"/>
      <c r="Q24" s="571"/>
      <c r="R24" s="565" t="s">
        <v>201</v>
      </c>
      <c r="S24" s="344"/>
      <c r="T24" s="344"/>
      <c r="U24" s="344"/>
      <c r="V24" s="344"/>
      <c r="W24" s="344"/>
      <c r="X24" s="344"/>
      <c r="Y24" s="566"/>
      <c r="Z24" s="567" t="s">
        <v>201</v>
      </c>
      <c r="AA24" s="567"/>
      <c r="AB24" s="567"/>
      <c r="AC24" s="567"/>
      <c r="AD24" s="568" t="s">
        <v>201</v>
      </c>
      <c r="AE24" s="568"/>
      <c r="AF24" s="568"/>
      <c r="AG24" s="568"/>
      <c r="AH24" s="568"/>
      <c r="AI24" s="568"/>
      <c r="AJ24" s="568"/>
      <c r="AK24" s="568"/>
      <c r="AL24" s="572" t="s">
        <v>201</v>
      </c>
      <c r="AM24" s="350"/>
      <c r="AN24" s="350"/>
      <c r="AO24" s="573"/>
      <c r="AP24" s="570" t="s">
        <v>380</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381</v>
      </c>
      <c r="CE24" s="555"/>
      <c r="CF24" s="555"/>
      <c r="CG24" s="555"/>
      <c r="CH24" s="555"/>
      <c r="CI24" s="555"/>
      <c r="CJ24" s="555"/>
      <c r="CK24" s="555"/>
      <c r="CL24" s="555"/>
      <c r="CM24" s="555"/>
      <c r="CN24" s="555"/>
      <c r="CO24" s="555"/>
      <c r="CP24" s="555"/>
      <c r="CQ24" s="556"/>
      <c r="CR24" s="557">
        <v>5828407</v>
      </c>
      <c r="CS24" s="558"/>
      <c r="CT24" s="558"/>
      <c r="CU24" s="558"/>
      <c r="CV24" s="558"/>
      <c r="CW24" s="558"/>
      <c r="CX24" s="558"/>
      <c r="CY24" s="559"/>
      <c r="CZ24" s="562">
        <v>47.4</v>
      </c>
      <c r="DA24" s="563"/>
      <c r="DB24" s="563"/>
      <c r="DC24" s="574"/>
      <c r="DD24" s="595">
        <v>4552058</v>
      </c>
      <c r="DE24" s="558"/>
      <c r="DF24" s="558"/>
      <c r="DG24" s="558"/>
      <c r="DH24" s="558"/>
      <c r="DI24" s="558"/>
      <c r="DJ24" s="558"/>
      <c r="DK24" s="559"/>
      <c r="DL24" s="595">
        <v>3969273</v>
      </c>
      <c r="DM24" s="558"/>
      <c r="DN24" s="558"/>
      <c r="DO24" s="558"/>
      <c r="DP24" s="558"/>
      <c r="DQ24" s="558"/>
      <c r="DR24" s="558"/>
      <c r="DS24" s="558"/>
      <c r="DT24" s="558"/>
      <c r="DU24" s="558"/>
      <c r="DV24" s="559"/>
      <c r="DW24" s="562">
        <v>50.7</v>
      </c>
      <c r="DX24" s="563"/>
      <c r="DY24" s="563"/>
      <c r="DZ24" s="563"/>
      <c r="EA24" s="563"/>
      <c r="EB24" s="563"/>
      <c r="EC24" s="564"/>
    </row>
    <row r="25" spans="2:133" ht="11.25" customHeight="1" x14ac:dyDescent="0.15">
      <c r="B25" s="570" t="s">
        <v>85</v>
      </c>
      <c r="C25" s="459"/>
      <c r="D25" s="459"/>
      <c r="E25" s="459"/>
      <c r="F25" s="459"/>
      <c r="G25" s="459"/>
      <c r="H25" s="459"/>
      <c r="I25" s="459"/>
      <c r="J25" s="459"/>
      <c r="K25" s="459"/>
      <c r="L25" s="459"/>
      <c r="M25" s="459"/>
      <c r="N25" s="459"/>
      <c r="O25" s="459"/>
      <c r="P25" s="459"/>
      <c r="Q25" s="571"/>
      <c r="R25" s="565">
        <v>8388823</v>
      </c>
      <c r="S25" s="344"/>
      <c r="T25" s="344"/>
      <c r="U25" s="344"/>
      <c r="V25" s="344"/>
      <c r="W25" s="344"/>
      <c r="X25" s="344"/>
      <c r="Y25" s="566"/>
      <c r="Z25" s="567">
        <v>67.900000000000006</v>
      </c>
      <c r="AA25" s="567"/>
      <c r="AB25" s="567"/>
      <c r="AC25" s="567"/>
      <c r="AD25" s="568">
        <v>7786828</v>
      </c>
      <c r="AE25" s="568"/>
      <c r="AF25" s="568"/>
      <c r="AG25" s="568"/>
      <c r="AH25" s="568"/>
      <c r="AI25" s="568"/>
      <c r="AJ25" s="568"/>
      <c r="AK25" s="568"/>
      <c r="AL25" s="572">
        <v>100</v>
      </c>
      <c r="AM25" s="350"/>
      <c r="AN25" s="350"/>
      <c r="AO25" s="573"/>
      <c r="AP25" s="570" t="s">
        <v>270</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2340467</v>
      </c>
      <c r="CS25" s="596"/>
      <c r="CT25" s="596"/>
      <c r="CU25" s="596"/>
      <c r="CV25" s="596"/>
      <c r="CW25" s="596"/>
      <c r="CX25" s="596"/>
      <c r="CY25" s="597"/>
      <c r="CZ25" s="572">
        <v>19</v>
      </c>
      <c r="DA25" s="598"/>
      <c r="DB25" s="598"/>
      <c r="DC25" s="599"/>
      <c r="DD25" s="575">
        <v>2090814</v>
      </c>
      <c r="DE25" s="596"/>
      <c r="DF25" s="596"/>
      <c r="DG25" s="596"/>
      <c r="DH25" s="596"/>
      <c r="DI25" s="596"/>
      <c r="DJ25" s="596"/>
      <c r="DK25" s="597"/>
      <c r="DL25" s="575">
        <v>1929754</v>
      </c>
      <c r="DM25" s="596"/>
      <c r="DN25" s="596"/>
      <c r="DO25" s="596"/>
      <c r="DP25" s="596"/>
      <c r="DQ25" s="596"/>
      <c r="DR25" s="596"/>
      <c r="DS25" s="596"/>
      <c r="DT25" s="596"/>
      <c r="DU25" s="596"/>
      <c r="DV25" s="597"/>
      <c r="DW25" s="572">
        <v>24.7</v>
      </c>
      <c r="DX25" s="598"/>
      <c r="DY25" s="598"/>
      <c r="DZ25" s="598"/>
      <c r="EA25" s="598"/>
      <c r="EB25" s="598"/>
      <c r="EC25" s="600"/>
    </row>
    <row r="26" spans="2:133" ht="11.25" customHeight="1" x14ac:dyDescent="0.15">
      <c r="B26" s="570" t="s">
        <v>384</v>
      </c>
      <c r="C26" s="459"/>
      <c r="D26" s="459"/>
      <c r="E26" s="459"/>
      <c r="F26" s="459"/>
      <c r="G26" s="459"/>
      <c r="H26" s="459"/>
      <c r="I26" s="459"/>
      <c r="J26" s="459"/>
      <c r="K26" s="459"/>
      <c r="L26" s="459"/>
      <c r="M26" s="459"/>
      <c r="N26" s="459"/>
      <c r="O26" s="459"/>
      <c r="P26" s="459"/>
      <c r="Q26" s="571"/>
      <c r="R26" s="565">
        <v>1304</v>
      </c>
      <c r="S26" s="344"/>
      <c r="T26" s="344"/>
      <c r="U26" s="344"/>
      <c r="V26" s="344"/>
      <c r="W26" s="344"/>
      <c r="X26" s="344"/>
      <c r="Y26" s="566"/>
      <c r="Z26" s="567">
        <v>0</v>
      </c>
      <c r="AA26" s="567"/>
      <c r="AB26" s="567"/>
      <c r="AC26" s="567"/>
      <c r="AD26" s="568">
        <v>1304</v>
      </c>
      <c r="AE26" s="568"/>
      <c r="AF26" s="568"/>
      <c r="AG26" s="568"/>
      <c r="AH26" s="568"/>
      <c r="AI26" s="568"/>
      <c r="AJ26" s="568"/>
      <c r="AK26" s="568"/>
      <c r="AL26" s="572">
        <v>0</v>
      </c>
      <c r="AM26" s="350"/>
      <c r="AN26" s="350"/>
      <c r="AO26" s="573"/>
      <c r="AP26" s="570" t="s">
        <v>387</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1163603</v>
      </c>
      <c r="CS26" s="344"/>
      <c r="CT26" s="344"/>
      <c r="CU26" s="344"/>
      <c r="CV26" s="344"/>
      <c r="CW26" s="344"/>
      <c r="CX26" s="344"/>
      <c r="CY26" s="566"/>
      <c r="CZ26" s="572">
        <v>9.5</v>
      </c>
      <c r="DA26" s="598"/>
      <c r="DB26" s="598"/>
      <c r="DC26" s="599"/>
      <c r="DD26" s="575">
        <v>1058110</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15">
      <c r="B27" s="570" t="s">
        <v>157</v>
      </c>
      <c r="C27" s="459"/>
      <c r="D27" s="459"/>
      <c r="E27" s="459"/>
      <c r="F27" s="459"/>
      <c r="G27" s="459"/>
      <c r="H27" s="459"/>
      <c r="I27" s="459"/>
      <c r="J27" s="459"/>
      <c r="K27" s="459"/>
      <c r="L27" s="459"/>
      <c r="M27" s="459"/>
      <c r="N27" s="459"/>
      <c r="O27" s="459"/>
      <c r="P27" s="459"/>
      <c r="Q27" s="571"/>
      <c r="R27" s="565">
        <v>44067</v>
      </c>
      <c r="S27" s="344"/>
      <c r="T27" s="344"/>
      <c r="U27" s="344"/>
      <c r="V27" s="344"/>
      <c r="W27" s="344"/>
      <c r="X27" s="344"/>
      <c r="Y27" s="566"/>
      <c r="Z27" s="567">
        <v>0.4</v>
      </c>
      <c r="AA27" s="567"/>
      <c r="AB27" s="567"/>
      <c r="AC27" s="567"/>
      <c r="AD27" s="568" t="s">
        <v>201</v>
      </c>
      <c r="AE27" s="568"/>
      <c r="AF27" s="568"/>
      <c r="AG27" s="568"/>
      <c r="AH27" s="568"/>
      <c r="AI27" s="568"/>
      <c r="AJ27" s="568"/>
      <c r="AK27" s="568"/>
      <c r="AL27" s="572" t="s">
        <v>201</v>
      </c>
      <c r="AM27" s="350"/>
      <c r="AN27" s="350"/>
      <c r="AO27" s="573"/>
      <c r="AP27" s="570" t="s">
        <v>388</v>
      </c>
      <c r="AQ27" s="459"/>
      <c r="AR27" s="459"/>
      <c r="AS27" s="459"/>
      <c r="AT27" s="459"/>
      <c r="AU27" s="459"/>
      <c r="AV27" s="459"/>
      <c r="AW27" s="459"/>
      <c r="AX27" s="459"/>
      <c r="AY27" s="459"/>
      <c r="AZ27" s="459"/>
      <c r="BA27" s="459"/>
      <c r="BB27" s="459"/>
      <c r="BC27" s="459"/>
      <c r="BD27" s="459"/>
      <c r="BE27" s="459"/>
      <c r="BF27" s="571"/>
      <c r="BG27" s="565">
        <v>1913331</v>
      </c>
      <c r="BH27" s="344"/>
      <c r="BI27" s="344"/>
      <c r="BJ27" s="344"/>
      <c r="BK27" s="344"/>
      <c r="BL27" s="344"/>
      <c r="BM27" s="344"/>
      <c r="BN27" s="566"/>
      <c r="BO27" s="567">
        <v>100</v>
      </c>
      <c r="BP27" s="567"/>
      <c r="BQ27" s="567"/>
      <c r="BR27" s="567"/>
      <c r="BS27" s="568">
        <v>26643</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1728024</v>
      </c>
      <c r="CS27" s="596"/>
      <c r="CT27" s="596"/>
      <c r="CU27" s="596"/>
      <c r="CV27" s="596"/>
      <c r="CW27" s="596"/>
      <c r="CX27" s="596"/>
      <c r="CY27" s="597"/>
      <c r="CZ27" s="572">
        <v>14.1</v>
      </c>
      <c r="DA27" s="598"/>
      <c r="DB27" s="598"/>
      <c r="DC27" s="599"/>
      <c r="DD27" s="575">
        <v>716589</v>
      </c>
      <c r="DE27" s="596"/>
      <c r="DF27" s="596"/>
      <c r="DG27" s="596"/>
      <c r="DH27" s="596"/>
      <c r="DI27" s="596"/>
      <c r="DJ27" s="596"/>
      <c r="DK27" s="597"/>
      <c r="DL27" s="575">
        <v>431999</v>
      </c>
      <c r="DM27" s="596"/>
      <c r="DN27" s="596"/>
      <c r="DO27" s="596"/>
      <c r="DP27" s="596"/>
      <c r="DQ27" s="596"/>
      <c r="DR27" s="596"/>
      <c r="DS27" s="596"/>
      <c r="DT27" s="596"/>
      <c r="DU27" s="596"/>
      <c r="DV27" s="597"/>
      <c r="DW27" s="572">
        <v>5.5</v>
      </c>
      <c r="DX27" s="598"/>
      <c r="DY27" s="598"/>
      <c r="DZ27" s="598"/>
      <c r="EA27" s="598"/>
      <c r="EB27" s="598"/>
      <c r="EC27" s="600"/>
    </row>
    <row r="28" spans="2:133" ht="11.25" customHeight="1" x14ac:dyDescent="0.15">
      <c r="B28" s="570" t="s">
        <v>314</v>
      </c>
      <c r="C28" s="459"/>
      <c r="D28" s="459"/>
      <c r="E28" s="459"/>
      <c r="F28" s="459"/>
      <c r="G28" s="459"/>
      <c r="H28" s="459"/>
      <c r="I28" s="459"/>
      <c r="J28" s="459"/>
      <c r="K28" s="459"/>
      <c r="L28" s="459"/>
      <c r="M28" s="459"/>
      <c r="N28" s="459"/>
      <c r="O28" s="459"/>
      <c r="P28" s="459"/>
      <c r="Q28" s="571"/>
      <c r="R28" s="565">
        <v>216446</v>
      </c>
      <c r="S28" s="344"/>
      <c r="T28" s="344"/>
      <c r="U28" s="344"/>
      <c r="V28" s="344"/>
      <c r="W28" s="344"/>
      <c r="X28" s="344"/>
      <c r="Y28" s="566"/>
      <c r="Z28" s="567">
        <v>1.8</v>
      </c>
      <c r="AA28" s="567"/>
      <c r="AB28" s="567"/>
      <c r="AC28" s="567"/>
      <c r="AD28" s="568" t="s">
        <v>201</v>
      </c>
      <c r="AE28" s="568"/>
      <c r="AF28" s="568"/>
      <c r="AG28" s="568"/>
      <c r="AH28" s="568"/>
      <c r="AI28" s="568"/>
      <c r="AJ28" s="568"/>
      <c r="AK28" s="568"/>
      <c r="AL28" s="572" t="s">
        <v>201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382</v>
      </c>
      <c r="CE28" s="459"/>
      <c r="CF28" s="459"/>
      <c r="CG28" s="459"/>
      <c r="CH28" s="459"/>
      <c r="CI28" s="459"/>
      <c r="CJ28" s="459"/>
      <c r="CK28" s="459"/>
      <c r="CL28" s="459"/>
      <c r="CM28" s="459"/>
      <c r="CN28" s="459"/>
      <c r="CO28" s="459"/>
      <c r="CP28" s="459"/>
      <c r="CQ28" s="571"/>
      <c r="CR28" s="565">
        <v>1759916</v>
      </c>
      <c r="CS28" s="344"/>
      <c r="CT28" s="344"/>
      <c r="CU28" s="344"/>
      <c r="CV28" s="344"/>
      <c r="CW28" s="344"/>
      <c r="CX28" s="344"/>
      <c r="CY28" s="566"/>
      <c r="CZ28" s="572">
        <v>14.3</v>
      </c>
      <c r="DA28" s="598"/>
      <c r="DB28" s="598"/>
      <c r="DC28" s="599"/>
      <c r="DD28" s="575">
        <v>1744655</v>
      </c>
      <c r="DE28" s="344"/>
      <c r="DF28" s="344"/>
      <c r="DG28" s="344"/>
      <c r="DH28" s="344"/>
      <c r="DI28" s="344"/>
      <c r="DJ28" s="344"/>
      <c r="DK28" s="566"/>
      <c r="DL28" s="575">
        <v>1607520</v>
      </c>
      <c r="DM28" s="344"/>
      <c r="DN28" s="344"/>
      <c r="DO28" s="344"/>
      <c r="DP28" s="344"/>
      <c r="DQ28" s="344"/>
      <c r="DR28" s="344"/>
      <c r="DS28" s="344"/>
      <c r="DT28" s="344"/>
      <c r="DU28" s="344"/>
      <c r="DV28" s="566"/>
      <c r="DW28" s="572">
        <v>20.5</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55309</v>
      </c>
      <c r="S29" s="344"/>
      <c r="T29" s="344"/>
      <c r="U29" s="344"/>
      <c r="V29" s="344"/>
      <c r="W29" s="344"/>
      <c r="X29" s="344"/>
      <c r="Y29" s="566"/>
      <c r="Z29" s="567">
        <v>0.4</v>
      </c>
      <c r="AA29" s="567"/>
      <c r="AB29" s="567"/>
      <c r="AC29" s="567"/>
      <c r="AD29" s="568" t="s">
        <v>201</v>
      </c>
      <c r="AE29" s="568"/>
      <c r="AF29" s="568"/>
      <c r="AG29" s="568"/>
      <c r="AH29" s="568"/>
      <c r="AI29" s="568"/>
      <c r="AJ29" s="568"/>
      <c r="AK29" s="568"/>
      <c r="AL29" s="572" t="s">
        <v>201</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178</v>
      </c>
      <c r="CE29" s="538"/>
      <c r="CF29" s="570" t="s">
        <v>23</v>
      </c>
      <c r="CG29" s="459"/>
      <c r="CH29" s="459"/>
      <c r="CI29" s="459"/>
      <c r="CJ29" s="459"/>
      <c r="CK29" s="459"/>
      <c r="CL29" s="459"/>
      <c r="CM29" s="459"/>
      <c r="CN29" s="459"/>
      <c r="CO29" s="459"/>
      <c r="CP29" s="459"/>
      <c r="CQ29" s="571"/>
      <c r="CR29" s="565">
        <v>1759916</v>
      </c>
      <c r="CS29" s="596"/>
      <c r="CT29" s="596"/>
      <c r="CU29" s="596"/>
      <c r="CV29" s="596"/>
      <c r="CW29" s="596"/>
      <c r="CX29" s="596"/>
      <c r="CY29" s="597"/>
      <c r="CZ29" s="572">
        <v>14.3</v>
      </c>
      <c r="DA29" s="598"/>
      <c r="DB29" s="598"/>
      <c r="DC29" s="599"/>
      <c r="DD29" s="575">
        <v>1744655</v>
      </c>
      <c r="DE29" s="596"/>
      <c r="DF29" s="596"/>
      <c r="DG29" s="596"/>
      <c r="DH29" s="596"/>
      <c r="DI29" s="596"/>
      <c r="DJ29" s="596"/>
      <c r="DK29" s="597"/>
      <c r="DL29" s="575">
        <v>1607520</v>
      </c>
      <c r="DM29" s="596"/>
      <c r="DN29" s="596"/>
      <c r="DO29" s="596"/>
      <c r="DP29" s="596"/>
      <c r="DQ29" s="596"/>
      <c r="DR29" s="596"/>
      <c r="DS29" s="596"/>
      <c r="DT29" s="596"/>
      <c r="DU29" s="596"/>
      <c r="DV29" s="597"/>
      <c r="DW29" s="572">
        <v>20.5</v>
      </c>
      <c r="DX29" s="598"/>
      <c r="DY29" s="598"/>
      <c r="DZ29" s="598"/>
      <c r="EA29" s="598"/>
      <c r="EB29" s="598"/>
      <c r="EC29" s="600"/>
    </row>
    <row r="30" spans="2:133" ht="11.25" customHeight="1" x14ac:dyDescent="0.15">
      <c r="B30" s="570" t="s">
        <v>302</v>
      </c>
      <c r="C30" s="459"/>
      <c r="D30" s="459"/>
      <c r="E30" s="459"/>
      <c r="F30" s="459"/>
      <c r="G30" s="459"/>
      <c r="H30" s="459"/>
      <c r="I30" s="459"/>
      <c r="J30" s="459"/>
      <c r="K30" s="459"/>
      <c r="L30" s="459"/>
      <c r="M30" s="459"/>
      <c r="N30" s="459"/>
      <c r="O30" s="459"/>
      <c r="P30" s="459"/>
      <c r="Q30" s="571"/>
      <c r="R30" s="565">
        <v>1308381</v>
      </c>
      <c r="S30" s="344"/>
      <c r="T30" s="344"/>
      <c r="U30" s="344"/>
      <c r="V30" s="344"/>
      <c r="W30" s="344"/>
      <c r="X30" s="344"/>
      <c r="Y30" s="566"/>
      <c r="Z30" s="567">
        <v>10.6</v>
      </c>
      <c r="AA30" s="567"/>
      <c r="AB30" s="567"/>
      <c r="AC30" s="567"/>
      <c r="AD30" s="568" t="s">
        <v>201</v>
      </c>
      <c r="AE30" s="568"/>
      <c r="AF30" s="568"/>
      <c r="AG30" s="568"/>
      <c r="AH30" s="568"/>
      <c r="AI30" s="568"/>
      <c r="AJ30" s="568"/>
      <c r="AK30" s="568"/>
      <c r="AL30" s="572" t="s">
        <v>201</v>
      </c>
      <c r="AM30" s="350"/>
      <c r="AN30" s="350"/>
      <c r="AO30" s="573"/>
      <c r="AP30" s="338" t="s">
        <v>316</v>
      </c>
      <c r="AQ30" s="339"/>
      <c r="AR30" s="339"/>
      <c r="AS30" s="339"/>
      <c r="AT30" s="339"/>
      <c r="AU30" s="339"/>
      <c r="AV30" s="339"/>
      <c r="AW30" s="339"/>
      <c r="AX30" s="339"/>
      <c r="AY30" s="339"/>
      <c r="AZ30" s="339"/>
      <c r="BA30" s="339"/>
      <c r="BB30" s="339"/>
      <c r="BC30" s="339"/>
      <c r="BD30" s="339"/>
      <c r="BE30" s="339"/>
      <c r="BF30" s="381"/>
      <c r="BG30" s="338" t="s">
        <v>391</v>
      </c>
      <c r="BH30" s="601"/>
      <c r="BI30" s="601"/>
      <c r="BJ30" s="601"/>
      <c r="BK30" s="601"/>
      <c r="BL30" s="601"/>
      <c r="BM30" s="601"/>
      <c r="BN30" s="601"/>
      <c r="BO30" s="601"/>
      <c r="BP30" s="601"/>
      <c r="BQ30" s="602"/>
      <c r="BR30" s="338" t="s">
        <v>392</v>
      </c>
      <c r="BS30" s="601"/>
      <c r="BT30" s="601"/>
      <c r="BU30" s="601"/>
      <c r="BV30" s="601"/>
      <c r="BW30" s="601"/>
      <c r="BX30" s="601"/>
      <c r="BY30" s="601"/>
      <c r="BZ30" s="601"/>
      <c r="CA30" s="601"/>
      <c r="CB30" s="602"/>
      <c r="CD30" s="546"/>
      <c r="CE30" s="541"/>
      <c r="CF30" s="570" t="s">
        <v>393</v>
      </c>
      <c r="CG30" s="459"/>
      <c r="CH30" s="459"/>
      <c r="CI30" s="459"/>
      <c r="CJ30" s="459"/>
      <c r="CK30" s="459"/>
      <c r="CL30" s="459"/>
      <c r="CM30" s="459"/>
      <c r="CN30" s="459"/>
      <c r="CO30" s="459"/>
      <c r="CP30" s="459"/>
      <c r="CQ30" s="571"/>
      <c r="CR30" s="565">
        <v>1711648</v>
      </c>
      <c r="CS30" s="344"/>
      <c r="CT30" s="344"/>
      <c r="CU30" s="344"/>
      <c r="CV30" s="344"/>
      <c r="CW30" s="344"/>
      <c r="CX30" s="344"/>
      <c r="CY30" s="566"/>
      <c r="CZ30" s="572">
        <v>13.9</v>
      </c>
      <c r="DA30" s="598"/>
      <c r="DB30" s="598"/>
      <c r="DC30" s="599"/>
      <c r="DD30" s="575">
        <v>1696387</v>
      </c>
      <c r="DE30" s="344"/>
      <c r="DF30" s="344"/>
      <c r="DG30" s="344"/>
      <c r="DH30" s="344"/>
      <c r="DI30" s="344"/>
      <c r="DJ30" s="344"/>
      <c r="DK30" s="566"/>
      <c r="DL30" s="575">
        <v>1559252</v>
      </c>
      <c r="DM30" s="344"/>
      <c r="DN30" s="344"/>
      <c r="DO30" s="344"/>
      <c r="DP30" s="344"/>
      <c r="DQ30" s="344"/>
      <c r="DR30" s="344"/>
      <c r="DS30" s="344"/>
      <c r="DT30" s="344"/>
      <c r="DU30" s="344"/>
      <c r="DV30" s="566"/>
      <c r="DW30" s="572">
        <v>19.899999999999999</v>
      </c>
      <c r="DX30" s="598"/>
      <c r="DY30" s="598"/>
      <c r="DZ30" s="598"/>
      <c r="EA30" s="598"/>
      <c r="EB30" s="598"/>
      <c r="EC30" s="600"/>
    </row>
    <row r="31" spans="2:133" ht="11.25" customHeight="1" x14ac:dyDescent="0.15">
      <c r="B31" s="578" t="s">
        <v>54</v>
      </c>
      <c r="C31" s="579"/>
      <c r="D31" s="579"/>
      <c r="E31" s="579"/>
      <c r="F31" s="579"/>
      <c r="G31" s="579"/>
      <c r="H31" s="579"/>
      <c r="I31" s="579"/>
      <c r="J31" s="579"/>
      <c r="K31" s="579"/>
      <c r="L31" s="579"/>
      <c r="M31" s="579"/>
      <c r="N31" s="579"/>
      <c r="O31" s="579"/>
      <c r="P31" s="579"/>
      <c r="Q31" s="580"/>
      <c r="R31" s="565" t="s">
        <v>201</v>
      </c>
      <c r="S31" s="344"/>
      <c r="T31" s="344"/>
      <c r="U31" s="344"/>
      <c r="V31" s="344"/>
      <c r="W31" s="344"/>
      <c r="X31" s="344"/>
      <c r="Y31" s="566"/>
      <c r="Z31" s="567" t="s">
        <v>201</v>
      </c>
      <c r="AA31" s="567"/>
      <c r="AB31" s="567"/>
      <c r="AC31" s="567"/>
      <c r="AD31" s="568" t="s">
        <v>201</v>
      </c>
      <c r="AE31" s="568"/>
      <c r="AF31" s="568"/>
      <c r="AG31" s="568"/>
      <c r="AH31" s="568"/>
      <c r="AI31" s="568"/>
      <c r="AJ31" s="568"/>
      <c r="AK31" s="568"/>
      <c r="AL31" s="572" t="s">
        <v>201</v>
      </c>
      <c r="AM31" s="350"/>
      <c r="AN31" s="350"/>
      <c r="AO31" s="573"/>
      <c r="AP31" s="519" t="s">
        <v>4</v>
      </c>
      <c r="AQ31" s="520"/>
      <c r="AR31" s="520"/>
      <c r="AS31" s="520"/>
      <c r="AT31" s="648" t="s">
        <v>394</v>
      </c>
      <c r="AU31" s="42"/>
      <c r="AV31" s="42"/>
      <c r="AW31" s="42"/>
      <c r="AX31" s="554" t="s">
        <v>271</v>
      </c>
      <c r="AY31" s="555"/>
      <c r="AZ31" s="555"/>
      <c r="BA31" s="555"/>
      <c r="BB31" s="555"/>
      <c r="BC31" s="555"/>
      <c r="BD31" s="555"/>
      <c r="BE31" s="555"/>
      <c r="BF31" s="556"/>
      <c r="BG31" s="603">
        <v>99.4</v>
      </c>
      <c r="BH31" s="604"/>
      <c r="BI31" s="604"/>
      <c r="BJ31" s="604"/>
      <c r="BK31" s="604"/>
      <c r="BL31" s="604"/>
      <c r="BM31" s="563">
        <v>97.9</v>
      </c>
      <c r="BN31" s="604"/>
      <c r="BO31" s="604"/>
      <c r="BP31" s="604"/>
      <c r="BQ31" s="605"/>
      <c r="BR31" s="603">
        <v>99.5</v>
      </c>
      <c r="BS31" s="604"/>
      <c r="BT31" s="604"/>
      <c r="BU31" s="604"/>
      <c r="BV31" s="604"/>
      <c r="BW31" s="604"/>
      <c r="BX31" s="563">
        <v>97.4</v>
      </c>
      <c r="BY31" s="604"/>
      <c r="BZ31" s="604"/>
      <c r="CA31" s="604"/>
      <c r="CB31" s="605"/>
      <c r="CD31" s="546"/>
      <c r="CE31" s="541"/>
      <c r="CF31" s="570" t="s">
        <v>315</v>
      </c>
      <c r="CG31" s="459"/>
      <c r="CH31" s="459"/>
      <c r="CI31" s="459"/>
      <c r="CJ31" s="459"/>
      <c r="CK31" s="459"/>
      <c r="CL31" s="459"/>
      <c r="CM31" s="459"/>
      <c r="CN31" s="459"/>
      <c r="CO31" s="459"/>
      <c r="CP31" s="459"/>
      <c r="CQ31" s="571"/>
      <c r="CR31" s="565">
        <v>48268</v>
      </c>
      <c r="CS31" s="596"/>
      <c r="CT31" s="596"/>
      <c r="CU31" s="596"/>
      <c r="CV31" s="596"/>
      <c r="CW31" s="596"/>
      <c r="CX31" s="596"/>
      <c r="CY31" s="597"/>
      <c r="CZ31" s="572">
        <v>0.4</v>
      </c>
      <c r="DA31" s="598"/>
      <c r="DB31" s="598"/>
      <c r="DC31" s="599"/>
      <c r="DD31" s="575">
        <v>48268</v>
      </c>
      <c r="DE31" s="596"/>
      <c r="DF31" s="596"/>
      <c r="DG31" s="596"/>
      <c r="DH31" s="596"/>
      <c r="DI31" s="596"/>
      <c r="DJ31" s="596"/>
      <c r="DK31" s="597"/>
      <c r="DL31" s="575">
        <v>48268</v>
      </c>
      <c r="DM31" s="596"/>
      <c r="DN31" s="596"/>
      <c r="DO31" s="596"/>
      <c r="DP31" s="596"/>
      <c r="DQ31" s="596"/>
      <c r="DR31" s="596"/>
      <c r="DS31" s="596"/>
      <c r="DT31" s="596"/>
      <c r="DU31" s="596"/>
      <c r="DV31" s="597"/>
      <c r="DW31" s="572">
        <v>0.6</v>
      </c>
      <c r="DX31" s="598"/>
      <c r="DY31" s="598"/>
      <c r="DZ31" s="598"/>
      <c r="EA31" s="598"/>
      <c r="EB31" s="598"/>
      <c r="EC31" s="600"/>
    </row>
    <row r="32" spans="2:133" ht="11.25" customHeight="1" x14ac:dyDescent="0.15">
      <c r="B32" s="570" t="s">
        <v>395</v>
      </c>
      <c r="C32" s="459"/>
      <c r="D32" s="459"/>
      <c r="E32" s="459"/>
      <c r="F32" s="459"/>
      <c r="G32" s="459"/>
      <c r="H32" s="459"/>
      <c r="I32" s="459"/>
      <c r="J32" s="459"/>
      <c r="K32" s="459"/>
      <c r="L32" s="459"/>
      <c r="M32" s="459"/>
      <c r="N32" s="459"/>
      <c r="O32" s="459"/>
      <c r="P32" s="459"/>
      <c r="Q32" s="571"/>
      <c r="R32" s="565">
        <v>1009525</v>
      </c>
      <c r="S32" s="344"/>
      <c r="T32" s="344"/>
      <c r="U32" s="344"/>
      <c r="V32" s="344"/>
      <c r="W32" s="344"/>
      <c r="X32" s="344"/>
      <c r="Y32" s="566"/>
      <c r="Z32" s="567">
        <v>8.1999999999999993</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245</v>
      </c>
      <c r="AX32" s="570" t="s">
        <v>371</v>
      </c>
      <c r="AY32" s="459"/>
      <c r="AZ32" s="459"/>
      <c r="BA32" s="459"/>
      <c r="BB32" s="459"/>
      <c r="BC32" s="459"/>
      <c r="BD32" s="459"/>
      <c r="BE32" s="459"/>
      <c r="BF32" s="571"/>
      <c r="BG32" s="606">
        <v>99.5</v>
      </c>
      <c r="BH32" s="596"/>
      <c r="BI32" s="596"/>
      <c r="BJ32" s="596"/>
      <c r="BK32" s="596"/>
      <c r="BL32" s="596"/>
      <c r="BM32" s="350">
        <v>98.5</v>
      </c>
      <c r="BN32" s="596"/>
      <c r="BO32" s="596"/>
      <c r="BP32" s="596"/>
      <c r="BQ32" s="607"/>
      <c r="BR32" s="606">
        <v>99.5</v>
      </c>
      <c r="BS32" s="596"/>
      <c r="BT32" s="596"/>
      <c r="BU32" s="596"/>
      <c r="BV32" s="596"/>
      <c r="BW32" s="596"/>
      <c r="BX32" s="350">
        <v>98.2</v>
      </c>
      <c r="BY32" s="596"/>
      <c r="BZ32" s="596"/>
      <c r="CA32" s="596"/>
      <c r="CB32" s="607"/>
      <c r="CD32" s="547"/>
      <c r="CE32" s="549"/>
      <c r="CF32" s="570" t="s">
        <v>397</v>
      </c>
      <c r="CG32" s="459"/>
      <c r="CH32" s="459"/>
      <c r="CI32" s="459"/>
      <c r="CJ32" s="459"/>
      <c r="CK32" s="459"/>
      <c r="CL32" s="459"/>
      <c r="CM32" s="459"/>
      <c r="CN32" s="459"/>
      <c r="CO32" s="459"/>
      <c r="CP32" s="459"/>
      <c r="CQ32" s="571"/>
      <c r="CR32" s="565" t="s">
        <v>201</v>
      </c>
      <c r="CS32" s="344"/>
      <c r="CT32" s="344"/>
      <c r="CU32" s="344"/>
      <c r="CV32" s="344"/>
      <c r="CW32" s="344"/>
      <c r="CX32" s="344"/>
      <c r="CY32" s="566"/>
      <c r="CZ32" s="572" t="s">
        <v>201</v>
      </c>
      <c r="DA32" s="598"/>
      <c r="DB32" s="598"/>
      <c r="DC32" s="599"/>
      <c r="DD32" s="575" t="s">
        <v>201</v>
      </c>
      <c r="DE32" s="344"/>
      <c r="DF32" s="344"/>
      <c r="DG32" s="344"/>
      <c r="DH32" s="344"/>
      <c r="DI32" s="344"/>
      <c r="DJ32" s="344"/>
      <c r="DK32" s="566"/>
      <c r="DL32" s="575" t="s">
        <v>201</v>
      </c>
      <c r="DM32" s="344"/>
      <c r="DN32" s="344"/>
      <c r="DO32" s="344"/>
      <c r="DP32" s="344"/>
      <c r="DQ32" s="344"/>
      <c r="DR32" s="344"/>
      <c r="DS32" s="344"/>
      <c r="DT32" s="344"/>
      <c r="DU32" s="344"/>
      <c r="DV32" s="566"/>
      <c r="DW32" s="572" t="s">
        <v>201</v>
      </c>
      <c r="DX32" s="598"/>
      <c r="DY32" s="598"/>
      <c r="DZ32" s="598"/>
      <c r="EA32" s="598"/>
      <c r="EB32" s="598"/>
      <c r="EC32" s="600"/>
    </row>
    <row r="33" spans="2:133" ht="11.25" customHeight="1" x14ac:dyDescent="0.15">
      <c r="B33" s="570" t="s">
        <v>132</v>
      </c>
      <c r="C33" s="459"/>
      <c r="D33" s="459"/>
      <c r="E33" s="459"/>
      <c r="F33" s="459"/>
      <c r="G33" s="459"/>
      <c r="H33" s="459"/>
      <c r="I33" s="459"/>
      <c r="J33" s="459"/>
      <c r="K33" s="459"/>
      <c r="L33" s="459"/>
      <c r="M33" s="459"/>
      <c r="N33" s="459"/>
      <c r="O33" s="459"/>
      <c r="P33" s="459"/>
      <c r="Q33" s="571"/>
      <c r="R33" s="565">
        <v>17881</v>
      </c>
      <c r="S33" s="344"/>
      <c r="T33" s="344"/>
      <c r="U33" s="344"/>
      <c r="V33" s="344"/>
      <c r="W33" s="344"/>
      <c r="X33" s="344"/>
      <c r="Y33" s="566"/>
      <c r="Z33" s="567">
        <v>0.1</v>
      </c>
      <c r="AA33" s="567"/>
      <c r="AB33" s="567"/>
      <c r="AC33" s="567"/>
      <c r="AD33" s="568" t="s">
        <v>201</v>
      </c>
      <c r="AE33" s="568"/>
      <c r="AF33" s="568"/>
      <c r="AG33" s="568"/>
      <c r="AH33" s="568"/>
      <c r="AI33" s="568"/>
      <c r="AJ33" s="568"/>
      <c r="AK33" s="568"/>
      <c r="AL33" s="572" t="s">
        <v>201</v>
      </c>
      <c r="AM33" s="350"/>
      <c r="AN33" s="350"/>
      <c r="AO33" s="573"/>
      <c r="AP33" s="522"/>
      <c r="AQ33" s="523"/>
      <c r="AR33" s="523"/>
      <c r="AS33" s="523"/>
      <c r="AT33" s="650"/>
      <c r="AU33" s="43"/>
      <c r="AV33" s="43"/>
      <c r="AW33" s="43"/>
      <c r="AX33" s="583" t="s">
        <v>161</v>
      </c>
      <c r="AY33" s="584"/>
      <c r="AZ33" s="584"/>
      <c r="BA33" s="584"/>
      <c r="BB33" s="584"/>
      <c r="BC33" s="584"/>
      <c r="BD33" s="584"/>
      <c r="BE33" s="584"/>
      <c r="BF33" s="585"/>
      <c r="BG33" s="608">
        <v>99.3</v>
      </c>
      <c r="BH33" s="609"/>
      <c r="BI33" s="609"/>
      <c r="BJ33" s="609"/>
      <c r="BK33" s="609"/>
      <c r="BL33" s="609"/>
      <c r="BM33" s="610">
        <v>96.9</v>
      </c>
      <c r="BN33" s="609"/>
      <c r="BO33" s="609"/>
      <c r="BP33" s="609"/>
      <c r="BQ33" s="611"/>
      <c r="BR33" s="608">
        <v>99.4</v>
      </c>
      <c r="BS33" s="609"/>
      <c r="BT33" s="609"/>
      <c r="BU33" s="609"/>
      <c r="BV33" s="609"/>
      <c r="BW33" s="609"/>
      <c r="BX33" s="610">
        <v>96.2</v>
      </c>
      <c r="BY33" s="609"/>
      <c r="BZ33" s="609"/>
      <c r="CA33" s="609"/>
      <c r="CB33" s="611"/>
      <c r="CD33" s="570" t="s">
        <v>398</v>
      </c>
      <c r="CE33" s="459"/>
      <c r="CF33" s="459"/>
      <c r="CG33" s="459"/>
      <c r="CH33" s="459"/>
      <c r="CI33" s="459"/>
      <c r="CJ33" s="459"/>
      <c r="CK33" s="459"/>
      <c r="CL33" s="459"/>
      <c r="CM33" s="459"/>
      <c r="CN33" s="459"/>
      <c r="CO33" s="459"/>
      <c r="CP33" s="459"/>
      <c r="CQ33" s="571"/>
      <c r="CR33" s="565">
        <v>5656783</v>
      </c>
      <c r="CS33" s="596"/>
      <c r="CT33" s="596"/>
      <c r="CU33" s="596"/>
      <c r="CV33" s="596"/>
      <c r="CW33" s="596"/>
      <c r="CX33" s="596"/>
      <c r="CY33" s="597"/>
      <c r="CZ33" s="572">
        <v>46</v>
      </c>
      <c r="DA33" s="598"/>
      <c r="DB33" s="598"/>
      <c r="DC33" s="599"/>
      <c r="DD33" s="575">
        <v>4338919</v>
      </c>
      <c r="DE33" s="596"/>
      <c r="DF33" s="596"/>
      <c r="DG33" s="596"/>
      <c r="DH33" s="596"/>
      <c r="DI33" s="596"/>
      <c r="DJ33" s="596"/>
      <c r="DK33" s="597"/>
      <c r="DL33" s="575">
        <v>3487566</v>
      </c>
      <c r="DM33" s="596"/>
      <c r="DN33" s="596"/>
      <c r="DO33" s="596"/>
      <c r="DP33" s="596"/>
      <c r="DQ33" s="596"/>
      <c r="DR33" s="596"/>
      <c r="DS33" s="596"/>
      <c r="DT33" s="596"/>
      <c r="DU33" s="596"/>
      <c r="DV33" s="597"/>
      <c r="DW33" s="572">
        <v>44.6</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48938</v>
      </c>
      <c r="S34" s="344"/>
      <c r="T34" s="344"/>
      <c r="U34" s="344"/>
      <c r="V34" s="344"/>
      <c r="W34" s="344"/>
      <c r="X34" s="344"/>
      <c r="Y34" s="566"/>
      <c r="Z34" s="567">
        <v>0.4</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459"/>
      <c r="CF34" s="459"/>
      <c r="CG34" s="459"/>
      <c r="CH34" s="459"/>
      <c r="CI34" s="459"/>
      <c r="CJ34" s="459"/>
      <c r="CK34" s="459"/>
      <c r="CL34" s="459"/>
      <c r="CM34" s="459"/>
      <c r="CN34" s="459"/>
      <c r="CO34" s="459"/>
      <c r="CP34" s="459"/>
      <c r="CQ34" s="571"/>
      <c r="CR34" s="565">
        <v>1522709</v>
      </c>
      <c r="CS34" s="344"/>
      <c r="CT34" s="344"/>
      <c r="CU34" s="344"/>
      <c r="CV34" s="344"/>
      <c r="CW34" s="344"/>
      <c r="CX34" s="344"/>
      <c r="CY34" s="566"/>
      <c r="CZ34" s="572">
        <v>12.4</v>
      </c>
      <c r="DA34" s="598"/>
      <c r="DB34" s="598"/>
      <c r="DC34" s="599"/>
      <c r="DD34" s="575">
        <v>997538</v>
      </c>
      <c r="DE34" s="344"/>
      <c r="DF34" s="344"/>
      <c r="DG34" s="344"/>
      <c r="DH34" s="344"/>
      <c r="DI34" s="344"/>
      <c r="DJ34" s="344"/>
      <c r="DK34" s="566"/>
      <c r="DL34" s="575">
        <v>778135</v>
      </c>
      <c r="DM34" s="344"/>
      <c r="DN34" s="344"/>
      <c r="DO34" s="344"/>
      <c r="DP34" s="344"/>
      <c r="DQ34" s="344"/>
      <c r="DR34" s="344"/>
      <c r="DS34" s="344"/>
      <c r="DT34" s="344"/>
      <c r="DU34" s="344"/>
      <c r="DV34" s="566"/>
      <c r="DW34" s="572">
        <v>9.9</v>
      </c>
      <c r="DX34" s="598"/>
      <c r="DY34" s="598"/>
      <c r="DZ34" s="598"/>
      <c r="EA34" s="598"/>
      <c r="EB34" s="598"/>
      <c r="EC34" s="600"/>
    </row>
    <row r="35" spans="2:133" ht="11.25" customHeight="1" x14ac:dyDescent="0.15">
      <c r="B35" s="570" t="s">
        <v>195</v>
      </c>
      <c r="C35" s="459"/>
      <c r="D35" s="459"/>
      <c r="E35" s="459"/>
      <c r="F35" s="459"/>
      <c r="G35" s="459"/>
      <c r="H35" s="459"/>
      <c r="I35" s="459"/>
      <c r="J35" s="459"/>
      <c r="K35" s="459"/>
      <c r="L35" s="459"/>
      <c r="M35" s="459"/>
      <c r="N35" s="459"/>
      <c r="O35" s="459"/>
      <c r="P35" s="459"/>
      <c r="Q35" s="571"/>
      <c r="R35" s="565">
        <v>287206</v>
      </c>
      <c r="S35" s="344"/>
      <c r="T35" s="344"/>
      <c r="U35" s="344"/>
      <c r="V35" s="344"/>
      <c r="W35" s="344"/>
      <c r="X35" s="344"/>
      <c r="Y35" s="566"/>
      <c r="Z35" s="567">
        <v>2.2999999999999998</v>
      </c>
      <c r="AA35" s="567"/>
      <c r="AB35" s="567"/>
      <c r="AC35" s="567"/>
      <c r="AD35" s="568" t="s">
        <v>201</v>
      </c>
      <c r="AE35" s="568"/>
      <c r="AF35" s="568"/>
      <c r="AG35" s="568"/>
      <c r="AH35" s="568"/>
      <c r="AI35" s="568"/>
      <c r="AJ35" s="568"/>
      <c r="AK35" s="568"/>
      <c r="AL35" s="572" t="s">
        <v>201</v>
      </c>
      <c r="AM35" s="350"/>
      <c r="AN35" s="350"/>
      <c r="AO35" s="573"/>
      <c r="AP35" s="16"/>
      <c r="AQ35" s="338" t="s">
        <v>403</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404</v>
      </c>
      <c r="CE35" s="459"/>
      <c r="CF35" s="459"/>
      <c r="CG35" s="459"/>
      <c r="CH35" s="459"/>
      <c r="CI35" s="459"/>
      <c r="CJ35" s="459"/>
      <c r="CK35" s="459"/>
      <c r="CL35" s="459"/>
      <c r="CM35" s="459"/>
      <c r="CN35" s="459"/>
      <c r="CO35" s="459"/>
      <c r="CP35" s="459"/>
      <c r="CQ35" s="571"/>
      <c r="CR35" s="565">
        <v>73292</v>
      </c>
      <c r="CS35" s="596"/>
      <c r="CT35" s="596"/>
      <c r="CU35" s="596"/>
      <c r="CV35" s="596"/>
      <c r="CW35" s="596"/>
      <c r="CX35" s="596"/>
      <c r="CY35" s="597"/>
      <c r="CZ35" s="572">
        <v>0.6</v>
      </c>
      <c r="DA35" s="598"/>
      <c r="DB35" s="598"/>
      <c r="DC35" s="599"/>
      <c r="DD35" s="575">
        <v>55683</v>
      </c>
      <c r="DE35" s="596"/>
      <c r="DF35" s="596"/>
      <c r="DG35" s="596"/>
      <c r="DH35" s="596"/>
      <c r="DI35" s="596"/>
      <c r="DJ35" s="596"/>
      <c r="DK35" s="597"/>
      <c r="DL35" s="575">
        <v>25951</v>
      </c>
      <c r="DM35" s="596"/>
      <c r="DN35" s="596"/>
      <c r="DO35" s="596"/>
      <c r="DP35" s="596"/>
      <c r="DQ35" s="596"/>
      <c r="DR35" s="596"/>
      <c r="DS35" s="596"/>
      <c r="DT35" s="596"/>
      <c r="DU35" s="596"/>
      <c r="DV35" s="597"/>
      <c r="DW35" s="572">
        <v>0.3</v>
      </c>
      <c r="DX35" s="598"/>
      <c r="DY35" s="598"/>
      <c r="DZ35" s="598"/>
      <c r="EA35" s="598"/>
      <c r="EB35" s="598"/>
      <c r="EC35" s="600"/>
    </row>
    <row r="36" spans="2:133" ht="11.25" customHeight="1" x14ac:dyDescent="0.15">
      <c r="B36" s="570" t="s">
        <v>372</v>
      </c>
      <c r="C36" s="459"/>
      <c r="D36" s="459"/>
      <c r="E36" s="459"/>
      <c r="F36" s="459"/>
      <c r="G36" s="459"/>
      <c r="H36" s="459"/>
      <c r="I36" s="459"/>
      <c r="J36" s="459"/>
      <c r="K36" s="459"/>
      <c r="L36" s="459"/>
      <c r="M36" s="459"/>
      <c r="N36" s="459"/>
      <c r="O36" s="459"/>
      <c r="P36" s="459"/>
      <c r="Q36" s="571"/>
      <c r="R36" s="565">
        <v>56290</v>
      </c>
      <c r="S36" s="344"/>
      <c r="T36" s="344"/>
      <c r="U36" s="344"/>
      <c r="V36" s="344"/>
      <c r="W36" s="344"/>
      <c r="X36" s="344"/>
      <c r="Y36" s="566"/>
      <c r="Z36" s="567">
        <v>0.5</v>
      </c>
      <c r="AA36" s="567"/>
      <c r="AB36" s="567"/>
      <c r="AC36" s="567"/>
      <c r="AD36" s="568" t="s">
        <v>201</v>
      </c>
      <c r="AE36" s="568"/>
      <c r="AF36" s="568"/>
      <c r="AG36" s="568"/>
      <c r="AH36" s="568"/>
      <c r="AI36" s="568"/>
      <c r="AJ36" s="568"/>
      <c r="AK36" s="568"/>
      <c r="AL36" s="572" t="s">
        <v>201</v>
      </c>
      <c r="AM36" s="350"/>
      <c r="AN36" s="350"/>
      <c r="AO36" s="573"/>
      <c r="AP36" s="16"/>
      <c r="AQ36" s="612" t="s">
        <v>388</v>
      </c>
      <c r="AR36" s="613"/>
      <c r="AS36" s="613"/>
      <c r="AT36" s="613"/>
      <c r="AU36" s="613"/>
      <c r="AV36" s="613"/>
      <c r="AW36" s="613"/>
      <c r="AX36" s="613"/>
      <c r="AY36" s="614"/>
      <c r="AZ36" s="557">
        <v>2322418</v>
      </c>
      <c r="BA36" s="558"/>
      <c r="BB36" s="558"/>
      <c r="BC36" s="558"/>
      <c r="BD36" s="558"/>
      <c r="BE36" s="558"/>
      <c r="BF36" s="615"/>
      <c r="BG36" s="554" t="s">
        <v>230</v>
      </c>
      <c r="BH36" s="555"/>
      <c r="BI36" s="555"/>
      <c r="BJ36" s="555"/>
      <c r="BK36" s="555"/>
      <c r="BL36" s="555"/>
      <c r="BM36" s="555"/>
      <c r="BN36" s="555"/>
      <c r="BO36" s="555"/>
      <c r="BP36" s="555"/>
      <c r="BQ36" s="555"/>
      <c r="BR36" s="555"/>
      <c r="BS36" s="555"/>
      <c r="BT36" s="555"/>
      <c r="BU36" s="556"/>
      <c r="BV36" s="557">
        <v>9104</v>
      </c>
      <c r="BW36" s="558"/>
      <c r="BX36" s="558"/>
      <c r="BY36" s="558"/>
      <c r="BZ36" s="558"/>
      <c r="CA36" s="558"/>
      <c r="CB36" s="615"/>
      <c r="CD36" s="570" t="s">
        <v>32</v>
      </c>
      <c r="CE36" s="459"/>
      <c r="CF36" s="459"/>
      <c r="CG36" s="459"/>
      <c r="CH36" s="459"/>
      <c r="CI36" s="459"/>
      <c r="CJ36" s="459"/>
      <c r="CK36" s="459"/>
      <c r="CL36" s="459"/>
      <c r="CM36" s="459"/>
      <c r="CN36" s="459"/>
      <c r="CO36" s="459"/>
      <c r="CP36" s="459"/>
      <c r="CQ36" s="571"/>
      <c r="CR36" s="565">
        <v>1829392</v>
      </c>
      <c r="CS36" s="344"/>
      <c r="CT36" s="344"/>
      <c r="CU36" s="344"/>
      <c r="CV36" s="344"/>
      <c r="CW36" s="344"/>
      <c r="CX36" s="344"/>
      <c r="CY36" s="566"/>
      <c r="CZ36" s="572">
        <v>14.9</v>
      </c>
      <c r="DA36" s="598"/>
      <c r="DB36" s="598"/>
      <c r="DC36" s="599"/>
      <c r="DD36" s="575">
        <v>1280231</v>
      </c>
      <c r="DE36" s="344"/>
      <c r="DF36" s="344"/>
      <c r="DG36" s="344"/>
      <c r="DH36" s="344"/>
      <c r="DI36" s="344"/>
      <c r="DJ36" s="344"/>
      <c r="DK36" s="566"/>
      <c r="DL36" s="575">
        <v>1036793</v>
      </c>
      <c r="DM36" s="344"/>
      <c r="DN36" s="344"/>
      <c r="DO36" s="344"/>
      <c r="DP36" s="344"/>
      <c r="DQ36" s="344"/>
      <c r="DR36" s="344"/>
      <c r="DS36" s="344"/>
      <c r="DT36" s="344"/>
      <c r="DU36" s="344"/>
      <c r="DV36" s="566"/>
      <c r="DW36" s="572">
        <v>13.3</v>
      </c>
      <c r="DX36" s="598"/>
      <c r="DY36" s="598"/>
      <c r="DZ36" s="598"/>
      <c r="EA36" s="598"/>
      <c r="EB36" s="598"/>
      <c r="EC36" s="600"/>
    </row>
    <row r="37" spans="2:133" ht="11.25" customHeight="1" x14ac:dyDescent="0.15">
      <c r="B37" s="570" t="s">
        <v>399</v>
      </c>
      <c r="C37" s="459"/>
      <c r="D37" s="459"/>
      <c r="E37" s="459"/>
      <c r="F37" s="459"/>
      <c r="G37" s="459"/>
      <c r="H37" s="459"/>
      <c r="I37" s="459"/>
      <c r="J37" s="459"/>
      <c r="K37" s="459"/>
      <c r="L37" s="459"/>
      <c r="M37" s="459"/>
      <c r="N37" s="459"/>
      <c r="O37" s="459"/>
      <c r="P37" s="459"/>
      <c r="Q37" s="571"/>
      <c r="R37" s="565">
        <v>254797</v>
      </c>
      <c r="S37" s="344"/>
      <c r="T37" s="344"/>
      <c r="U37" s="344"/>
      <c r="V37" s="344"/>
      <c r="W37" s="344"/>
      <c r="X37" s="344"/>
      <c r="Y37" s="566"/>
      <c r="Z37" s="567">
        <v>2.1</v>
      </c>
      <c r="AA37" s="567"/>
      <c r="AB37" s="567"/>
      <c r="AC37" s="567"/>
      <c r="AD37" s="568">
        <v>64</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971100</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127</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742254</v>
      </c>
      <c r="CS37" s="596"/>
      <c r="CT37" s="596"/>
      <c r="CU37" s="596"/>
      <c r="CV37" s="596"/>
      <c r="CW37" s="596"/>
      <c r="CX37" s="596"/>
      <c r="CY37" s="597"/>
      <c r="CZ37" s="572">
        <v>6</v>
      </c>
      <c r="DA37" s="598"/>
      <c r="DB37" s="598"/>
      <c r="DC37" s="599"/>
      <c r="DD37" s="575">
        <v>626554</v>
      </c>
      <c r="DE37" s="596"/>
      <c r="DF37" s="596"/>
      <c r="DG37" s="596"/>
      <c r="DH37" s="596"/>
      <c r="DI37" s="596"/>
      <c r="DJ37" s="596"/>
      <c r="DK37" s="597"/>
      <c r="DL37" s="575">
        <v>596538</v>
      </c>
      <c r="DM37" s="596"/>
      <c r="DN37" s="596"/>
      <c r="DO37" s="596"/>
      <c r="DP37" s="596"/>
      <c r="DQ37" s="596"/>
      <c r="DR37" s="596"/>
      <c r="DS37" s="596"/>
      <c r="DT37" s="596"/>
      <c r="DU37" s="596"/>
      <c r="DV37" s="597"/>
      <c r="DW37" s="572">
        <v>7.6</v>
      </c>
      <c r="DX37" s="598"/>
      <c r="DY37" s="598"/>
      <c r="DZ37" s="598"/>
      <c r="EA37" s="598"/>
      <c r="EB37" s="598"/>
      <c r="EC37" s="600"/>
    </row>
    <row r="38" spans="2:133" ht="11.25" customHeight="1" x14ac:dyDescent="0.15">
      <c r="B38" s="570" t="s">
        <v>410</v>
      </c>
      <c r="C38" s="459"/>
      <c r="D38" s="459"/>
      <c r="E38" s="459"/>
      <c r="F38" s="459"/>
      <c r="G38" s="459"/>
      <c r="H38" s="459"/>
      <c r="I38" s="459"/>
      <c r="J38" s="459"/>
      <c r="K38" s="459"/>
      <c r="L38" s="459"/>
      <c r="M38" s="459"/>
      <c r="N38" s="459"/>
      <c r="O38" s="459"/>
      <c r="P38" s="459"/>
      <c r="Q38" s="571"/>
      <c r="R38" s="565">
        <v>671697</v>
      </c>
      <c r="S38" s="344"/>
      <c r="T38" s="344"/>
      <c r="U38" s="344"/>
      <c r="V38" s="344"/>
      <c r="W38" s="344"/>
      <c r="X38" s="344"/>
      <c r="Y38" s="566"/>
      <c r="Z38" s="567">
        <v>5.4</v>
      </c>
      <c r="AA38" s="567"/>
      <c r="AB38" s="567"/>
      <c r="AC38" s="567"/>
      <c r="AD38" s="568" t="s">
        <v>201</v>
      </c>
      <c r="AE38" s="568"/>
      <c r="AF38" s="568"/>
      <c r="AG38" s="568"/>
      <c r="AH38" s="568"/>
      <c r="AI38" s="568"/>
      <c r="AJ38" s="568"/>
      <c r="AK38" s="568"/>
      <c r="AL38" s="572" t="s">
        <v>201</v>
      </c>
      <c r="AM38" s="350"/>
      <c r="AN38" s="350"/>
      <c r="AO38" s="573"/>
      <c r="AQ38" s="616" t="s">
        <v>307</v>
      </c>
      <c r="AR38" s="347"/>
      <c r="AS38" s="347"/>
      <c r="AT38" s="347"/>
      <c r="AU38" s="347"/>
      <c r="AV38" s="347"/>
      <c r="AW38" s="347"/>
      <c r="AX38" s="347"/>
      <c r="AY38" s="617"/>
      <c r="AZ38" s="565">
        <v>245881</v>
      </c>
      <c r="BA38" s="344"/>
      <c r="BB38" s="344"/>
      <c r="BC38" s="344"/>
      <c r="BD38" s="596"/>
      <c r="BE38" s="596"/>
      <c r="BF38" s="607"/>
      <c r="BG38" s="570" t="s">
        <v>411</v>
      </c>
      <c r="BH38" s="459"/>
      <c r="BI38" s="459"/>
      <c r="BJ38" s="459"/>
      <c r="BK38" s="459"/>
      <c r="BL38" s="459"/>
      <c r="BM38" s="459"/>
      <c r="BN38" s="459"/>
      <c r="BO38" s="459"/>
      <c r="BP38" s="459"/>
      <c r="BQ38" s="459"/>
      <c r="BR38" s="459"/>
      <c r="BS38" s="459"/>
      <c r="BT38" s="459"/>
      <c r="BU38" s="571"/>
      <c r="BV38" s="565">
        <v>2758</v>
      </c>
      <c r="BW38" s="344"/>
      <c r="BX38" s="344"/>
      <c r="BY38" s="344"/>
      <c r="BZ38" s="344"/>
      <c r="CA38" s="344"/>
      <c r="CB38" s="576"/>
      <c r="CD38" s="570" t="s">
        <v>412</v>
      </c>
      <c r="CE38" s="459"/>
      <c r="CF38" s="459"/>
      <c r="CG38" s="459"/>
      <c r="CH38" s="459"/>
      <c r="CI38" s="459"/>
      <c r="CJ38" s="459"/>
      <c r="CK38" s="459"/>
      <c r="CL38" s="459"/>
      <c r="CM38" s="459"/>
      <c r="CN38" s="459"/>
      <c r="CO38" s="459"/>
      <c r="CP38" s="459"/>
      <c r="CQ38" s="571"/>
      <c r="CR38" s="565">
        <v>2076537</v>
      </c>
      <c r="CS38" s="344"/>
      <c r="CT38" s="344"/>
      <c r="CU38" s="344"/>
      <c r="CV38" s="344"/>
      <c r="CW38" s="344"/>
      <c r="CX38" s="344"/>
      <c r="CY38" s="566"/>
      <c r="CZ38" s="572">
        <v>16.899999999999999</v>
      </c>
      <c r="DA38" s="598"/>
      <c r="DB38" s="598"/>
      <c r="DC38" s="599"/>
      <c r="DD38" s="575">
        <v>1869049</v>
      </c>
      <c r="DE38" s="344"/>
      <c r="DF38" s="344"/>
      <c r="DG38" s="344"/>
      <c r="DH38" s="344"/>
      <c r="DI38" s="344"/>
      <c r="DJ38" s="344"/>
      <c r="DK38" s="566"/>
      <c r="DL38" s="575">
        <v>1646687</v>
      </c>
      <c r="DM38" s="344"/>
      <c r="DN38" s="344"/>
      <c r="DO38" s="344"/>
      <c r="DP38" s="344"/>
      <c r="DQ38" s="344"/>
      <c r="DR38" s="344"/>
      <c r="DS38" s="344"/>
      <c r="DT38" s="344"/>
      <c r="DU38" s="344"/>
      <c r="DV38" s="566"/>
      <c r="DW38" s="572">
        <v>21</v>
      </c>
      <c r="DX38" s="598"/>
      <c r="DY38" s="598"/>
      <c r="DZ38" s="598"/>
      <c r="EA38" s="598"/>
      <c r="EB38" s="598"/>
      <c r="EC38" s="600"/>
    </row>
    <row r="39" spans="2:133" ht="11.25" customHeight="1" x14ac:dyDescent="0.15">
      <c r="B39" s="570" t="s">
        <v>413</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414</v>
      </c>
      <c r="AR39" s="347"/>
      <c r="AS39" s="347"/>
      <c r="AT39" s="347"/>
      <c r="AU39" s="347"/>
      <c r="AV39" s="347"/>
      <c r="AW39" s="347"/>
      <c r="AX39" s="347"/>
      <c r="AY39" s="617"/>
      <c r="AZ39" s="565" t="s">
        <v>201</v>
      </c>
      <c r="BA39" s="344"/>
      <c r="BB39" s="344"/>
      <c r="BC39" s="344"/>
      <c r="BD39" s="596"/>
      <c r="BE39" s="596"/>
      <c r="BF39" s="607"/>
      <c r="BG39" s="570" t="s">
        <v>337</v>
      </c>
      <c r="BH39" s="459"/>
      <c r="BI39" s="459"/>
      <c r="BJ39" s="459"/>
      <c r="BK39" s="459"/>
      <c r="BL39" s="459"/>
      <c r="BM39" s="459"/>
      <c r="BN39" s="459"/>
      <c r="BO39" s="459"/>
      <c r="BP39" s="459"/>
      <c r="BQ39" s="459"/>
      <c r="BR39" s="459"/>
      <c r="BS39" s="459"/>
      <c r="BT39" s="459"/>
      <c r="BU39" s="571"/>
      <c r="BV39" s="565">
        <v>4168</v>
      </c>
      <c r="BW39" s="344"/>
      <c r="BX39" s="344"/>
      <c r="BY39" s="344"/>
      <c r="BZ39" s="344"/>
      <c r="CA39" s="344"/>
      <c r="CB39" s="576"/>
      <c r="CD39" s="570" t="s">
        <v>418</v>
      </c>
      <c r="CE39" s="459"/>
      <c r="CF39" s="459"/>
      <c r="CG39" s="459"/>
      <c r="CH39" s="459"/>
      <c r="CI39" s="459"/>
      <c r="CJ39" s="459"/>
      <c r="CK39" s="459"/>
      <c r="CL39" s="459"/>
      <c r="CM39" s="459"/>
      <c r="CN39" s="459"/>
      <c r="CO39" s="459"/>
      <c r="CP39" s="459"/>
      <c r="CQ39" s="571"/>
      <c r="CR39" s="565">
        <v>143883</v>
      </c>
      <c r="CS39" s="596"/>
      <c r="CT39" s="596"/>
      <c r="CU39" s="596"/>
      <c r="CV39" s="596"/>
      <c r="CW39" s="596"/>
      <c r="CX39" s="596"/>
      <c r="CY39" s="597"/>
      <c r="CZ39" s="572">
        <v>1.2</v>
      </c>
      <c r="DA39" s="598"/>
      <c r="DB39" s="598"/>
      <c r="DC39" s="599"/>
      <c r="DD39" s="575">
        <v>135818</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15">
      <c r="B40" s="570" t="s">
        <v>419</v>
      </c>
      <c r="C40" s="459"/>
      <c r="D40" s="459"/>
      <c r="E40" s="459"/>
      <c r="F40" s="459"/>
      <c r="G40" s="459"/>
      <c r="H40" s="459"/>
      <c r="I40" s="459"/>
      <c r="J40" s="459"/>
      <c r="K40" s="459"/>
      <c r="L40" s="459"/>
      <c r="M40" s="459"/>
      <c r="N40" s="459"/>
      <c r="O40" s="459"/>
      <c r="P40" s="459"/>
      <c r="Q40" s="571"/>
      <c r="R40" s="565">
        <v>35597</v>
      </c>
      <c r="S40" s="344"/>
      <c r="T40" s="344"/>
      <c r="U40" s="344"/>
      <c r="V40" s="344"/>
      <c r="W40" s="344"/>
      <c r="X40" s="344"/>
      <c r="Y40" s="566"/>
      <c r="Z40" s="567">
        <v>0.3</v>
      </c>
      <c r="AA40" s="567"/>
      <c r="AB40" s="567"/>
      <c r="AC40" s="567"/>
      <c r="AD40" s="568" t="s">
        <v>201</v>
      </c>
      <c r="AE40" s="568"/>
      <c r="AF40" s="568"/>
      <c r="AG40" s="568"/>
      <c r="AH40" s="568"/>
      <c r="AI40" s="568"/>
      <c r="AJ40" s="568"/>
      <c r="AK40" s="568"/>
      <c r="AL40" s="572" t="s">
        <v>201</v>
      </c>
      <c r="AM40" s="350"/>
      <c r="AN40" s="350"/>
      <c r="AO40" s="573"/>
      <c r="AQ40" s="616" t="s">
        <v>421</v>
      </c>
      <c r="AR40" s="347"/>
      <c r="AS40" s="347"/>
      <c r="AT40" s="347"/>
      <c r="AU40" s="347"/>
      <c r="AV40" s="347"/>
      <c r="AW40" s="347"/>
      <c r="AX40" s="347"/>
      <c r="AY40" s="617"/>
      <c r="AZ40" s="565" t="s">
        <v>201</v>
      </c>
      <c r="BA40" s="344"/>
      <c r="BB40" s="344"/>
      <c r="BC40" s="344"/>
      <c r="BD40" s="596"/>
      <c r="BE40" s="596"/>
      <c r="BF40" s="607"/>
      <c r="BG40" s="647" t="s">
        <v>423</v>
      </c>
      <c r="BH40" s="506"/>
      <c r="BI40" s="506"/>
      <c r="BJ40" s="506"/>
      <c r="BK40" s="506"/>
      <c r="BL40" s="7"/>
      <c r="BM40" s="459" t="s">
        <v>424</v>
      </c>
      <c r="BN40" s="459"/>
      <c r="BO40" s="459"/>
      <c r="BP40" s="459"/>
      <c r="BQ40" s="459"/>
      <c r="BR40" s="459"/>
      <c r="BS40" s="459"/>
      <c r="BT40" s="459"/>
      <c r="BU40" s="571"/>
      <c r="BV40" s="565">
        <v>97</v>
      </c>
      <c r="BW40" s="344"/>
      <c r="BX40" s="344"/>
      <c r="BY40" s="344"/>
      <c r="BZ40" s="344"/>
      <c r="CA40" s="344"/>
      <c r="CB40" s="576"/>
      <c r="CD40" s="570" t="s">
        <v>367</v>
      </c>
      <c r="CE40" s="459"/>
      <c r="CF40" s="459"/>
      <c r="CG40" s="459"/>
      <c r="CH40" s="459"/>
      <c r="CI40" s="459"/>
      <c r="CJ40" s="459"/>
      <c r="CK40" s="459"/>
      <c r="CL40" s="459"/>
      <c r="CM40" s="459"/>
      <c r="CN40" s="459"/>
      <c r="CO40" s="459"/>
      <c r="CP40" s="459"/>
      <c r="CQ40" s="571"/>
      <c r="CR40" s="565">
        <v>10970</v>
      </c>
      <c r="CS40" s="344"/>
      <c r="CT40" s="344"/>
      <c r="CU40" s="344"/>
      <c r="CV40" s="344"/>
      <c r="CW40" s="344"/>
      <c r="CX40" s="344"/>
      <c r="CY40" s="566"/>
      <c r="CZ40" s="572">
        <v>0.1</v>
      </c>
      <c r="DA40" s="598"/>
      <c r="DB40" s="598"/>
      <c r="DC40" s="599"/>
      <c r="DD40" s="575">
        <v>600</v>
      </c>
      <c r="DE40" s="344"/>
      <c r="DF40" s="344"/>
      <c r="DG40" s="344"/>
      <c r="DH40" s="344"/>
      <c r="DI40" s="344"/>
      <c r="DJ40" s="344"/>
      <c r="DK40" s="566"/>
      <c r="DL40" s="575" t="s">
        <v>201</v>
      </c>
      <c r="DM40" s="344"/>
      <c r="DN40" s="344"/>
      <c r="DO40" s="344"/>
      <c r="DP40" s="344"/>
      <c r="DQ40" s="344"/>
      <c r="DR40" s="344"/>
      <c r="DS40" s="344"/>
      <c r="DT40" s="344"/>
      <c r="DU40" s="344"/>
      <c r="DV40" s="566"/>
      <c r="DW40" s="572" t="s">
        <v>201</v>
      </c>
      <c r="DX40" s="598"/>
      <c r="DY40" s="598"/>
      <c r="DZ40" s="598"/>
      <c r="EA40" s="598"/>
      <c r="EB40" s="598"/>
      <c r="EC40" s="600"/>
    </row>
    <row r="41" spans="2:133" ht="11.25" customHeight="1" x14ac:dyDescent="0.15">
      <c r="B41" s="583" t="s">
        <v>420</v>
      </c>
      <c r="C41" s="584"/>
      <c r="D41" s="584"/>
      <c r="E41" s="584"/>
      <c r="F41" s="584"/>
      <c r="G41" s="584"/>
      <c r="H41" s="584"/>
      <c r="I41" s="584"/>
      <c r="J41" s="584"/>
      <c r="K41" s="584"/>
      <c r="L41" s="584"/>
      <c r="M41" s="584"/>
      <c r="N41" s="584"/>
      <c r="O41" s="584"/>
      <c r="P41" s="584"/>
      <c r="Q41" s="585"/>
      <c r="R41" s="618">
        <v>12360664</v>
      </c>
      <c r="S41" s="619"/>
      <c r="T41" s="619"/>
      <c r="U41" s="619"/>
      <c r="V41" s="619"/>
      <c r="W41" s="619"/>
      <c r="X41" s="619"/>
      <c r="Y41" s="620"/>
      <c r="Z41" s="621">
        <v>100</v>
      </c>
      <c r="AA41" s="621"/>
      <c r="AB41" s="621"/>
      <c r="AC41" s="621"/>
      <c r="AD41" s="622">
        <v>7788196</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195741</v>
      </c>
      <c r="BA41" s="344"/>
      <c r="BB41" s="344"/>
      <c r="BC41" s="344"/>
      <c r="BD41" s="596"/>
      <c r="BE41" s="596"/>
      <c r="BF41" s="607"/>
      <c r="BG41" s="647"/>
      <c r="BH41" s="506"/>
      <c r="BI41" s="506"/>
      <c r="BJ41" s="506"/>
      <c r="BK41" s="506"/>
      <c r="BL41" s="7"/>
      <c r="BM41" s="459" t="s">
        <v>302</v>
      </c>
      <c r="BN41" s="459"/>
      <c r="BO41" s="459"/>
      <c r="BP41" s="459"/>
      <c r="BQ41" s="459"/>
      <c r="BR41" s="459"/>
      <c r="BS41" s="459"/>
      <c r="BT41" s="459"/>
      <c r="BU41" s="571"/>
      <c r="BV41" s="565" t="s">
        <v>201</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426</v>
      </c>
      <c r="AR42" s="632"/>
      <c r="AS42" s="632"/>
      <c r="AT42" s="632"/>
      <c r="AU42" s="632"/>
      <c r="AV42" s="632"/>
      <c r="AW42" s="632"/>
      <c r="AX42" s="632"/>
      <c r="AY42" s="633"/>
      <c r="AZ42" s="618">
        <v>909696</v>
      </c>
      <c r="BA42" s="619"/>
      <c r="BB42" s="619"/>
      <c r="BC42" s="619"/>
      <c r="BD42" s="609"/>
      <c r="BE42" s="609"/>
      <c r="BF42" s="611"/>
      <c r="BG42" s="522"/>
      <c r="BH42" s="523"/>
      <c r="BI42" s="523"/>
      <c r="BJ42" s="523"/>
      <c r="BK42" s="523"/>
      <c r="BL42" s="20"/>
      <c r="BM42" s="584" t="s">
        <v>427</v>
      </c>
      <c r="BN42" s="584"/>
      <c r="BO42" s="584"/>
      <c r="BP42" s="584"/>
      <c r="BQ42" s="584"/>
      <c r="BR42" s="584"/>
      <c r="BS42" s="584"/>
      <c r="BT42" s="584"/>
      <c r="BU42" s="585"/>
      <c r="BV42" s="618">
        <v>380</v>
      </c>
      <c r="BW42" s="619"/>
      <c r="BX42" s="619"/>
      <c r="BY42" s="619"/>
      <c r="BZ42" s="619"/>
      <c r="CA42" s="619"/>
      <c r="CB42" s="634"/>
      <c r="CD42" s="570" t="s">
        <v>275</v>
      </c>
      <c r="CE42" s="459"/>
      <c r="CF42" s="459"/>
      <c r="CG42" s="459"/>
      <c r="CH42" s="459"/>
      <c r="CI42" s="459"/>
      <c r="CJ42" s="459"/>
      <c r="CK42" s="459"/>
      <c r="CL42" s="459"/>
      <c r="CM42" s="459"/>
      <c r="CN42" s="459"/>
      <c r="CO42" s="459"/>
      <c r="CP42" s="459"/>
      <c r="CQ42" s="571"/>
      <c r="CR42" s="565">
        <v>810055</v>
      </c>
      <c r="CS42" s="596"/>
      <c r="CT42" s="596"/>
      <c r="CU42" s="596"/>
      <c r="CV42" s="596"/>
      <c r="CW42" s="596"/>
      <c r="CX42" s="596"/>
      <c r="CY42" s="597"/>
      <c r="CZ42" s="572">
        <v>6.6</v>
      </c>
      <c r="DA42" s="598"/>
      <c r="DB42" s="598"/>
      <c r="DC42" s="599"/>
      <c r="DD42" s="575">
        <v>83717</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51</v>
      </c>
      <c r="CD43" s="570" t="s">
        <v>88</v>
      </c>
      <c r="CE43" s="459"/>
      <c r="CF43" s="459"/>
      <c r="CG43" s="459"/>
      <c r="CH43" s="459"/>
      <c r="CI43" s="459"/>
      <c r="CJ43" s="459"/>
      <c r="CK43" s="459"/>
      <c r="CL43" s="459"/>
      <c r="CM43" s="459"/>
      <c r="CN43" s="459"/>
      <c r="CO43" s="459"/>
      <c r="CP43" s="459"/>
      <c r="CQ43" s="571"/>
      <c r="CR43" s="565">
        <v>21581</v>
      </c>
      <c r="CS43" s="596"/>
      <c r="CT43" s="596"/>
      <c r="CU43" s="596"/>
      <c r="CV43" s="596"/>
      <c r="CW43" s="596"/>
      <c r="CX43" s="596"/>
      <c r="CY43" s="597"/>
      <c r="CZ43" s="572">
        <v>0.2</v>
      </c>
      <c r="DA43" s="598"/>
      <c r="DB43" s="598"/>
      <c r="DC43" s="599"/>
      <c r="DD43" s="575">
        <v>21581</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406</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178</v>
      </c>
      <c r="CE44" s="538"/>
      <c r="CF44" s="570" t="s">
        <v>428</v>
      </c>
      <c r="CG44" s="459"/>
      <c r="CH44" s="459"/>
      <c r="CI44" s="459"/>
      <c r="CJ44" s="459"/>
      <c r="CK44" s="459"/>
      <c r="CL44" s="459"/>
      <c r="CM44" s="459"/>
      <c r="CN44" s="459"/>
      <c r="CO44" s="459"/>
      <c r="CP44" s="459"/>
      <c r="CQ44" s="571"/>
      <c r="CR44" s="565">
        <v>784679</v>
      </c>
      <c r="CS44" s="344"/>
      <c r="CT44" s="344"/>
      <c r="CU44" s="344"/>
      <c r="CV44" s="344"/>
      <c r="CW44" s="344"/>
      <c r="CX44" s="344"/>
      <c r="CY44" s="566"/>
      <c r="CZ44" s="572">
        <v>6.4</v>
      </c>
      <c r="DA44" s="350"/>
      <c r="DB44" s="350"/>
      <c r="DC44" s="577"/>
      <c r="DD44" s="575">
        <v>58814</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263</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429</v>
      </c>
      <c r="CG45" s="459"/>
      <c r="CH45" s="459"/>
      <c r="CI45" s="459"/>
      <c r="CJ45" s="459"/>
      <c r="CK45" s="459"/>
      <c r="CL45" s="459"/>
      <c r="CM45" s="459"/>
      <c r="CN45" s="459"/>
      <c r="CO45" s="459"/>
      <c r="CP45" s="459"/>
      <c r="CQ45" s="571"/>
      <c r="CR45" s="565">
        <v>123069</v>
      </c>
      <c r="CS45" s="596"/>
      <c r="CT45" s="596"/>
      <c r="CU45" s="596"/>
      <c r="CV45" s="596"/>
      <c r="CW45" s="596"/>
      <c r="CX45" s="596"/>
      <c r="CY45" s="597"/>
      <c r="CZ45" s="572">
        <v>1</v>
      </c>
      <c r="DA45" s="598"/>
      <c r="DB45" s="598"/>
      <c r="DC45" s="599"/>
      <c r="DD45" s="575">
        <v>307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430</v>
      </c>
      <c r="CG46" s="459"/>
      <c r="CH46" s="459"/>
      <c r="CI46" s="459"/>
      <c r="CJ46" s="459"/>
      <c r="CK46" s="459"/>
      <c r="CL46" s="459"/>
      <c r="CM46" s="459"/>
      <c r="CN46" s="459"/>
      <c r="CO46" s="459"/>
      <c r="CP46" s="459"/>
      <c r="CQ46" s="571"/>
      <c r="CR46" s="565">
        <v>661610</v>
      </c>
      <c r="CS46" s="344"/>
      <c r="CT46" s="344"/>
      <c r="CU46" s="344"/>
      <c r="CV46" s="344"/>
      <c r="CW46" s="344"/>
      <c r="CX46" s="344"/>
      <c r="CY46" s="566"/>
      <c r="CZ46" s="572">
        <v>5.4</v>
      </c>
      <c r="DA46" s="350"/>
      <c r="DB46" s="350"/>
      <c r="DC46" s="577"/>
      <c r="DD46" s="575">
        <v>58507</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432</v>
      </c>
      <c r="CG47" s="459"/>
      <c r="CH47" s="459"/>
      <c r="CI47" s="459"/>
      <c r="CJ47" s="459"/>
      <c r="CK47" s="459"/>
      <c r="CL47" s="459"/>
      <c r="CM47" s="459"/>
      <c r="CN47" s="459"/>
      <c r="CO47" s="459"/>
      <c r="CP47" s="459"/>
      <c r="CQ47" s="571"/>
      <c r="CR47" s="565">
        <v>25376</v>
      </c>
      <c r="CS47" s="596"/>
      <c r="CT47" s="596"/>
      <c r="CU47" s="596"/>
      <c r="CV47" s="596"/>
      <c r="CW47" s="596"/>
      <c r="CX47" s="596"/>
      <c r="CY47" s="597"/>
      <c r="CZ47" s="572">
        <v>0.2</v>
      </c>
      <c r="DA47" s="598"/>
      <c r="DB47" s="598"/>
      <c r="DC47" s="599"/>
      <c r="DD47" s="575">
        <v>24903</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433</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193</v>
      </c>
      <c r="CE49" s="584"/>
      <c r="CF49" s="584"/>
      <c r="CG49" s="584"/>
      <c r="CH49" s="584"/>
      <c r="CI49" s="584"/>
      <c r="CJ49" s="584"/>
      <c r="CK49" s="584"/>
      <c r="CL49" s="584"/>
      <c r="CM49" s="584"/>
      <c r="CN49" s="584"/>
      <c r="CO49" s="584"/>
      <c r="CP49" s="584"/>
      <c r="CQ49" s="585"/>
      <c r="CR49" s="618">
        <v>12295245</v>
      </c>
      <c r="CS49" s="609"/>
      <c r="CT49" s="609"/>
      <c r="CU49" s="609"/>
      <c r="CV49" s="609"/>
      <c r="CW49" s="609"/>
      <c r="CX49" s="609"/>
      <c r="CY49" s="637"/>
      <c r="CZ49" s="623">
        <v>100</v>
      </c>
      <c r="DA49" s="638"/>
      <c r="DB49" s="638"/>
      <c r="DC49" s="639"/>
      <c r="DD49" s="640">
        <v>8974694</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qcckSaeVhazvwps2BIiEAmuZ7RKKM3iMfEq3zv+J+pdI7KNkPFIWGRtny7ouKX7EF8bSZKMcnszeku18+I3Udg==" saltValue="Fj7Eu2ycfLs0komeqT/h9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294</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299</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436</v>
      </c>
      <c r="B5" s="911"/>
      <c r="C5" s="911"/>
      <c r="D5" s="911"/>
      <c r="E5" s="911"/>
      <c r="F5" s="911"/>
      <c r="G5" s="911"/>
      <c r="H5" s="911"/>
      <c r="I5" s="911"/>
      <c r="J5" s="911"/>
      <c r="K5" s="911"/>
      <c r="L5" s="911"/>
      <c r="M5" s="911"/>
      <c r="N5" s="911"/>
      <c r="O5" s="911"/>
      <c r="P5" s="912"/>
      <c r="Q5" s="916" t="s">
        <v>182</v>
      </c>
      <c r="R5" s="917"/>
      <c r="S5" s="917"/>
      <c r="T5" s="917"/>
      <c r="U5" s="918"/>
      <c r="V5" s="916" t="s">
        <v>437</v>
      </c>
      <c r="W5" s="917"/>
      <c r="X5" s="917"/>
      <c r="Y5" s="917"/>
      <c r="Z5" s="918"/>
      <c r="AA5" s="916" t="s">
        <v>438</v>
      </c>
      <c r="AB5" s="917"/>
      <c r="AC5" s="917"/>
      <c r="AD5" s="917"/>
      <c r="AE5" s="917"/>
      <c r="AF5" s="922" t="s">
        <v>181</v>
      </c>
      <c r="AG5" s="917"/>
      <c r="AH5" s="917"/>
      <c r="AI5" s="917"/>
      <c r="AJ5" s="923"/>
      <c r="AK5" s="917" t="s">
        <v>439</v>
      </c>
      <c r="AL5" s="917"/>
      <c r="AM5" s="917"/>
      <c r="AN5" s="917"/>
      <c r="AO5" s="918"/>
      <c r="AP5" s="916" t="s">
        <v>440</v>
      </c>
      <c r="AQ5" s="917"/>
      <c r="AR5" s="917"/>
      <c r="AS5" s="917"/>
      <c r="AT5" s="918"/>
      <c r="AU5" s="916" t="s">
        <v>443</v>
      </c>
      <c r="AV5" s="917"/>
      <c r="AW5" s="917"/>
      <c r="AX5" s="917"/>
      <c r="AY5" s="923"/>
      <c r="AZ5" s="56"/>
      <c r="BA5" s="56"/>
      <c r="BB5" s="56"/>
      <c r="BC5" s="56"/>
      <c r="BD5" s="56"/>
      <c r="BE5" s="67"/>
      <c r="BF5" s="67"/>
      <c r="BG5" s="67"/>
      <c r="BH5" s="67"/>
      <c r="BI5" s="67"/>
      <c r="BJ5" s="67"/>
      <c r="BK5" s="67"/>
      <c r="BL5" s="67"/>
      <c r="BM5" s="67"/>
      <c r="BN5" s="67"/>
      <c r="BO5" s="67"/>
      <c r="BP5" s="67"/>
      <c r="BQ5" s="910" t="s">
        <v>444</v>
      </c>
      <c r="BR5" s="911"/>
      <c r="BS5" s="911"/>
      <c r="BT5" s="911"/>
      <c r="BU5" s="911"/>
      <c r="BV5" s="911"/>
      <c r="BW5" s="911"/>
      <c r="BX5" s="911"/>
      <c r="BY5" s="911"/>
      <c r="BZ5" s="911"/>
      <c r="CA5" s="911"/>
      <c r="CB5" s="911"/>
      <c r="CC5" s="911"/>
      <c r="CD5" s="911"/>
      <c r="CE5" s="911"/>
      <c r="CF5" s="911"/>
      <c r="CG5" s="912"/>
      <c r="CH5" s="916" t="s">
        <v>365</v>
      </c>
      <c r="CI5" s="917"/>
      <c r="CJ5" s="917"/>
      <c r="CK5" s="917"/>
      <c r="CL5" s="918"/>
      <c r="CM5" s="916" t="s">
        <v>321</v>
      </c>
      <c r="CN5" s="917"/>
      <c r="CO5" s="917"/>
      <c r="CP5" s="917"/>
      <c r="CQ5" s="918"/>
      <c r="CR5" s="916" t="s">
        <v>240</v>
      </c>
      <c r="CS5" s="917"/>
      <c r="CT5" s="917"/>
      <c r="CU5" s="917"/>
      <c r="CV5" s="918"/>
      <c r="CW5" s="916" t="s">
        <v>52</v>
      </c>
      <c r="CX5" s="917"/>
      <c r="CY5" s="917"/>
      <c r="CZ5" s="917"/>
      <c r="DA5" s="918"/>
      <c r="DB5" s="916" t="s">
        <v>446</v>
      </c>
      <c r="DC5" s="917"/>
      <c r="DD5" s="917"/>
      <c r="DE5" s="917"/>
      <c r="DF5" s="918"/>
      <c r="DG5" s="926" t="s">
        <v>238</v>
      </c>
      <c r="DH5" s="927"/>
      <c r="DI5" s="927"/>
      <c r="DJ5" s="927"/>
      <c r="DK5" s="928"/>
      <c r="DL5" s="926" t="s">
        <v>448</v>
      </c>
      <c r="DM5" s="927"/>
      <c r="DN5" s="927"/>
      <c r="DO5" s="927"/>
      <c r="DP5" s="928"/>
      <c r="DQ5" s="916" t="s">
        <v>450</v>
      </c>
      <c r="DR5" s="917"/>
      <c r="DS5" s="917"/>
      <c r="DT5" s="917"/>
      <c r="DU5" s="918"/>
      <c r="DV5" s="916" t="s">
        <v>443</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v>12360</v>
      </c>
      <c r="R7" s="661"/>
      <c r="S7" s="661"/>
      <c r="T7" s="661"/>
      <c r="U7" s="661"/>
      <c r="V7" s="661">
        <v>12295</v>
      </c>
      <c r="W7" s="661"/>
      <c r="X7" s="661"/>
      <c r="Y7" s="661"/>
      <c r="Z7" s="661"/>
      <c r="AA7" s="661">
        <v>65</v>
      </c>
      <c r="AB7" s="661"/>
      <c r="AC7" s="661"/>
      <c r="AD7" s="661"/>
      <c r="AE7" s="662"/>
      <c r="AF7" s="663">
        <v>25</v>
      </c>
      <c r="AG7" s="664"/>
      <c r="AH7" s="664"/>
      <c r="AI7" s="664"/>
      <c r="AJ7" s="665"/>
      <c r="AK7" s="666">
        <v>287</v>
      </c>
      <c r="AL7" s="661"/>
      <c r="AM7" s="661"/>
      <c r="AN7" s="661"/>
      <c r="AO7" s="661"/>
      <c r="AP7" s="661">
        <v>12109</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536</v>
      </c>
      <c r="BT7" s="658"/>
      <c r="BU7" s="658"/>
      <c r="BV7" s="658"/>
      <c r="BW7" s="658"/>
      <c r="BX7" s="658"/>
      <c r="BY7" s="658"/>
      <c r="BZ7" s="658"/>
      <c r="CA7" s="658"/>
      <c r="CB7" s="658"/>
      <c r="CC7" s="658"/>
      <c r="CD7" s="658"/>
      <c r="CE7" s="658"/>
      <c r="CF7" s="658"/>
      <c r="CG7" s="659"/>
      <c r="CH7" s="669">
        <v>2</v>
      </c>
      <c r="CI7" s="670"/>
      <c r="CJ7" s="670"/>
      <c r="CK7" s="670"/>
      <c r="CL7" s="671"/>
      <c r="CM7" s="669">
        <v>20</v>
      </c>
      <c r="CN7" s="670"/>
      <c r="CO7" s="670"/>
      <c r="CP7" s="670"/>
      <c r="CQ7" s="671"/>
      <c r="CR7" s="669">
        <v>2</v>
      </c>
      <c r="CS7" s="670"/>
      <c r="CT7" s="670"/>
      <c r="CU7" s="670"/>
      <c r="CV7" s="671"/>
      <c r="CW7" s="669" t="s">
        <v>201</v>
      </c>
      <c r="CX7" s="670"/>
      <c r="CY7" s="670"/>
      <c r="CZ7" s="670"/>
      <c r="DA7" s="671"/>
      <c r="DB7" s="669" t="s">
        <v>201</v>
      </c>
      <c r="DC7" s="670"/>
      <c r="DD7" s="670"/>
      <c r="DE7" s="670"/>
      <c r="DF7" s="671"/>
      <c r="DG7" s="669" t="s">
        <v>201</v>
      </c>
      <c r="DH7" s="670"/>
      <c r="DI7" s="670"/>
      <c r="DJ7" s="670"/>
      <c r="DK7" s="671"/>
      <c r="DL7" s="669" t="s">
        <v>201</v>
      </c>
      <c r="DM7" s="670"/>
      <c r="DN7" s="670"/>
      <c r="DO7" s="670"/>
      <c r="DP7" s="671"/>
      <c r="DQ7" s="669" t="s">
        <v>201</v>
      </c>
      <c r="DR7" s="670"/>
      <c r="DS7" s="670"/>
      <c r="DT7" s="670"/>
      <c r="DU7" s="671"/>
      <c r="DV7" s="657"/>
      <c r="DW7" s="658"/>
      <c r="DX7" s="658"/>
      <c r="DY7" s="658"/>
      <c r="DZ7" s="672"/>
      <c r="EA7" s="67"/>
    </row>
    <row r="8" spans="1:131" s="47" customFormat="1" ht="26.25" customHeight="1" x14ac:dyDescent="0.15">
      <c r="A8" s="52">
        <v>2</v>
      </c>
      <c r="B8" s="673" t="s">
        <v>454</v>
      </c>
      <c r="C8" s="674"/>
      <c r="D8" s="674"/>
      <c r="E8" s="674"/>
      <c r="F8" s="674"/>
      <c r="G8" s="674"/>
      <c r="H8" s="674"/>
      <c r="I8" s="674"/>
      <c r="J8" s="674"/>
      <c r="K8" s="674"/>
      <c r="L8" s="674"/>
      <c r="M8" s="674"/>
      <c r="N8" s="674"/>
      <c r="O8" s="674"/>
      <c r="P8" s="675"/>
      <c r="Q8" s="676">
        <v>0</v>
      </c>
      <c r="R8" s="677"/>
      <c r="S8" s="677"/>
      <c r="T8" s="677"/>
      <c r="U8" s="677"/>
      <c r="V8" s="677">
        <v>0</v>
      </c>
      <c r="W8" s="677"/>
      <c r="X8" s="677"/>
      <c r="Y8" s="677"/>
      <c r="Z8" s="677"/>
      <c r="AA8" s="677" t="s">
        <v>201</v>
      </c>
      <c r="AB8" s="677"/>
      <c r="AC8" s="677"/>
      <c r="AD8" s="677"/>
      <c r="AE8" s="678"/>
      <c r="AF8" s="679" t="s">
        <v>201</v>
      </c>
      <c r="AG8" s="680"/>
      <c r="AH8" s="680"/>
      <c r="AI8" s="680"/>
      <c r="AJ8" s="681"/>
      <c r="AK8" s="682" t="s">
        <v>201</v>
      </c>
      <c r="AL8" s="677"/>
      <c r="AM8" s="677"/>
      <c r="AN8" s="677"/>
      <c r="AO8" s="677"/>
      <c r="AP8" s="677" t="s">
        <v>201</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537</v>
      </c>
      <c r="BT8" s="674"/>
      <c r="BU8" s="674"/>
      <c r="BV8" s="674"/>
      <c r="BW8" s="674"/>
      <c r="BX8" s="674"/>
      <c r="BY8" s="674"/>
      <c r="BZ8" s="674"/>
      <c r="CA8" s="674"/>
      <c r="CB8" s="674"/>
      <c r="CC8" s="674"/>
      <c r="CD8" s="674"/>
      <c r="CE8" s="674"/>
      <c r="CF8" s="674"/>
      <c r="CG8" s="675"/>
      <c r="CH8" s="685">
        <v>24</v>
      </c>
      <c r="CI8" s="680"/>
      <c r="CJ8" s="680"/>
      <c r="CK8" s="680"/>
      <c r="CL8" s="686"/>
      <c r="CM8" s="685">
        <v>102</v>
      </c>
      <c r="CN8" s="680"/>
      <c r="CO8" s="680"/>
      <c r="CP8" s="680"/>
      <c r="CQ8" s="686"/>
      <c r="CR8" s="685">
        <v>40</v>
      </c>
      <c r="CS8" s="680"/>
      <c r="CT8" s="680"/>
      <c r="CU8" s="680"/>
      <c r="CV8" s="686"/>
      <c r="CW8" s="685" t="s">
        <v>201</v>
      </c>
      <c r="CX8" s="680"/>
      <c r="CY8" s="680"/>
      <c r="CZ8" s="680"/>
      <c r="DA8" s="686"/>
      <c r="DB8" s="685">
        <v>16</v>
      </c>
      <c r="DC8" s="680"/>
      <c r="DD8" s="680"/>
      <c r="DE8" s="680"/>
      <c r="DF8" s="686"/>
      <c r="DG8" s="685" t="s">
        <v>201</v>
      </c>
      <c r="DH8" s="680"/>
      <c r="DI8" s="680"/>
      <c r="DJ8" s="680"/>
      <c r="DK8" s="686"/>
      <c r="DL8" s="685" t="s">
        <v>201</v>
      </c>
      <c r="DM8" s="680"/>
      <c r="DN8" s="680"/>
      <c r="DO8" s="680"/>
      <c r="DP8" s="686"/>
      <c r="DQ8" s="685" t="s">
        <v>201</v>
      </c>
      <c r="DR8" s="680"/>
      <c r="DS8" s="680"/>
      <c r="DT8" s="680"/>
      <c r="DU8" s="686"/>
      <c r="DV8" s="673"/>
      <c r="DW8" s="674"/>
      <c r="DX8" s="674"/>
      <c r="DY8" s="674"/>
      <c r="DZ8" s="687"/>
      <c r="EA8" s="67"/>
    </row>
    <row r="9" spans="1:131" s="47" customFormat="1" ht="26.25" customHeight="1" x14ac:dyDescent="0.15">
      <c r="A9" s="52">
        <v>3</v>
      </c>
      <c r="B9" s="673" t="s">
        <v>293</v>
      </c>
      <c r="C9" s="674"/>
      <c r="D9" s="674"/>
      <c r="E9" s="674"/>
      <c r="F9" s="674"/>
      <c r="G9" s="674"/>
      <c r="H9" s="674"/>
      <c r="I9" s="674"/>
      <c r="J9" s="674"/>
      <c r="K9" s="674"/>
      <c r="L9" s="674"/>
      <c r="M9" s="674"/>
      <c r="N9" s="674"/>
      <c r="O9" s="674"/>
      <c r="P9" s="675"/>
      <c r="Q9" s="676">
        <v>0</v>
      </c>
      <c r="R9" s="677"/>
      <c r="S9" s="677"/>
      <c r="T9" s="677"/>
      <c r="U9" s="677"/>
      <c r="V9" s="677">
        <v>0</v>
      </c>
      <c r="W9" s="677"/>
      <c r="X9" s="677"/>
      <c r="Y9" s="677"/>
      <c r="Z9" s="677"/>
      <c r="AA9" s="677">
        <v>0</v>
      </c>
      <c r="AB9" s="677"/>
      <c r="AC9" s="677"/>
      <c r="AD9" s="677"/>
      <c r="AE9" s="678"/>
      <c r="AF9" s="679">
        <v>0</v>
      </c>
      <c r="AG9" s="680"/>
      <c r="AH9" s="680"/>
      <c r="AI9" s="680"/>
      <c r="AJ9" s="681"/>
      <c r="AK9" s="682" t="s">
        <v>201</v>
      </c>
      <c r="AL9" s="677"/>
      <c r="AM9" s="677"/>
      <c r="AN9" s="677"/>
      <c r="AO9" s="677"/>
      <c r="AP9" s="677" t="s">
        <v>201</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455</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248</v>
      </c>
      <c r="B23" s="696" t="s">
        <v>303</v>
      </c>
      <c r="C23" s="697"/>
      <c r="D23" s="697"/>
      <c r="E23" s="697"/>
      <c r="F23" s="697"/>
      <c r="G23" s="697"/>
      <c r="H23" s="697"/>
      <c r="I23" s="697"/>
      <c r="J23" s="697"/>
      <c r="K23" s="697"/>
      <c r="L23" s="697"/>
      <c r="M23" s="697"/>
      <c r="N23" s="697"/>
      <c r="O23" s="697"/>
      <c r="P23" s="698"/>
      <c r="Q23" s="699">
        <v>12361</v>
      </c>
      <c r="R23" s="700"/>
      <c r="S23" s="700"/>
      <c r="T23" s="700"/>
      <c r="U23" s="700"/>
      <c r="V23" s="700">
        <v>12295</v>
      </c>
      <c r="W23" s="700"/>
      <c r="X23" s="700"/>
      <c r="Y23" s="700"/>
      <c r="Z23" s="700"/>
      <c r="AA23" s="700">
        <v>65</v>
      </c>
      <c r="AB23" s="700"/>
      <c r="AC23" s="700"/>
      <c r="AD23" s="700"/>
      <c r="AE23" s="701"/>
      <c r="AF23" s="702">
        <v>25</v>
      </c>
      <c r="AG23" s="700"/>
      <c r="AH23" s="700"/>
      <c r="AI23" s="700"/>
      <c r="AJ23" s="703"/>
      <c r="AK23" s="704"/>
      <c r="AL23" s="705"/>
      <c r="AM23" s="705"/>
      <c r="AN23" s="705"/>
      <c r="AO23" s="705"/>
      <c r="AP23" s="700">
        <v>12109</v>
      </c>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385</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436</v>
      </c>
      <c r="B26" s="911"/>
      <c r="C26" s="911"/>
      <c r="D26" s="911"/>
      <c r="E26" s="911"/>
      <c r="F26" s="911"/>
      <c r="G26" s="911"/>
      <c r="H26" s="911"/>
      <c r="I26" s="911"/>
      <c r="J26" s="911"/>
      <c r="K26" s="911"/>
      <c r="L26" s="911"/>
      <c r="M26" s="911"/>
      <c r="N26" s="911"/>
      <c r="O26" s="911"/>
      <c r="P26" s="912"/>
      <c r="Q26" s="916" t="s">
        <v>457</v>
      </c>
      <c r="R26" s="917"/>
      <c r="S26" s="917"/>
      <c r="T26" s="917"/>
      <c r="U26" s="918"/>
      <c r="V26" s="916" t="s">
        <v>458</v>
      </c>
      <c r="W26" s="917"/>
      <c r="X26" s="917"/>
      <c r="Y26" s="917"/>
      <c r="Z26" s="918"/>
      <c r="AA26" s="916" t="s">
        <v>459</v>
      </c>
      <c r="AB26" s="917"/>
      <c r="AC26" s="917"/>
      <c r="AD26" s="917"/>
      <c r="AE26" s="917"/>
      <c r="AF26" s="932" t="s">
        <v>243</v>
      </c>
      <c r="AG26" s="933"/>
      <c r="AH26" s="933"/>
      <c r="AI26" s="933"/>
      <c r="AJ26" s="934"/>
      <c r="AK26" s="917" t="s">
        <v>389</v>
      </c>
      <c r="AL26" s="917"/>
      <c r="AM26" s="917"/>
      <c r="AN26" s="917"/>
      <c r="AO26" s="918"/>
      <c r="AP26" s="916" t="s">
        <v>355</v>
      </c>
      <c r="AQ26" s="917"/>
      <c r="AR26" s="917"/>
      <c r="AS26" s="917"/>
      <c r="AT26" s="918"/>
      <c r="AU26" s="916" t="s">
        <v>460</v>
      </c>
      <c r="AV26" s="917"/>
      <c r="AW26" s="917"/>
      <c r="AX26" s="917"/>
      <c r="AY26" s="918"/>
      <c r="AZ26" s="916" t="s">
        <v>461</v>
      </c>
      <c r="BA26" s="917"/>
      <c r="BB26" s="917"/>
      <c r="BC26" s="917"/>
      <c r="BD26" s="918"/>
      <c r="BE26" s="916" t="s">
        <v>443</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462</v>
      </c>
      <c r="C28" s="658"/>
      <c r="D28" s="658"/>
      <c r="E28" s="658"/>
      <c r="F28" s="658"/>
      <c r="G28" s="658"/>
      <c r="H28" s="658"/>
      <c r="I28" s="658"/>
      <c r="J28" s="658"/>
      <c r="K28" s="658"/>
      <c r="L28" s="658"/>
      <c r="M28" s="658"/>
      <c r="N28" s="658"/>
      <c r="O28" s="658"/>
      <c r="P28" s="659"/>
      <c r="Q28" s="712">
        <v>2220</v>
      </c>
      <c r="R28" s="713"/>
      <c r="S28" s="713"/>
      <c r="T28" s="713"/>
      <c r="U28" s="713"/>
      <c r="V28" s="713">
        <v>2211</v>
      </c>
      <c r="W28" s="713"/>
      <c r="X28" s="713"/>
      <c r="Y28" s="713"/>
      <c r="Z28" s="713"/>
      <c r="AA28" s="713">
        <v>9</v>
      </c>
      <c r="AB28" s="713"/>
      <c r="AC28" s="713"/>
      <c r="AD28" s="713"/>
      <c r="AE28" s="714"/>
      <c r="AF28" s="715">
        <v>9</v>
      </c>
      <c r="AG28" s="713"/>
      <c r="AH28" s="713"/>
      <c r="AI28" s="713"/>
      <c r="AJ28" s="716"/>
      <c r="AK28" s="717">
        <v>175</v>
      </c>
      <c r="AL28" s="713"/>
      <c r="AM28" s="713"/>
      <c r="AN28" s="713"/>
      <c r="AO28" s="713"/>
      <c r="AP28" s="713" t="s">
        <v>201</v>
      </c>
      <c r="AQ28" s="713"/>
      <c r="AR28" s="713"/>
      <c r="AS28" s="713"/>
      <c r="AT28" s="713"/>
      <c r="AU28" s="713" t="s">
        <v>201</v>
      </c>
      <c r="AV28" s="713"/>
      <c r="AW28" s="713"/>
      <c r="AX28" s="713"/>
      <c r="AY28" s="713"/>
      <c r="AZ28" s="718" t="s">
        <v>201</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29</v>
      </c>
      <c r="C29" s="674"/>
      <c r="D29" s="674"/>
      <c r="E29" s="674"/>
      <c r="F29" s="674"/>
      <c r="G29" s="674"/>
      <c r="H29" s="674"/>
      <c r="I29" s="674"/>
      <c r="J29" s="674"/>
      <c r="K29" s="674"/>
      <c r="L29" s="674"/>
      <c r="M29" s="674"/>
      <c r="N29" s="674"/>
      <c r="O29" s="674"/>
      <c r="P29" s="675"/>
      <c r="Q29" s="676">
        <v>95</v>
      </c>
      <c r="R29" s="677"/>
      <c r="S29" s="677"/>
      <c r="T29" s="677"/>
      <c r="U29" s="677"/>
      <c r="V29" s="677">
        <v>95</v>
      </c>
      <c r="W29" s="677"/>
      <c r="X29" s="677"/>
      <c r="Y29" s="677"/>
      <c r="Z29" s="677"/>
      <c r="AA29" s="677" t="s">
        <v>201</v>
      </c>
      <c r="AB29" s="677"/>
      <c r="AC29" s="677"/>
      <c r="AD29" s="677"/>
      <c r="AE29" s="678"/>
      <c r="AF29" s="679" t="s">
        <v>201</v>
      </c>
      <c r="AG29" s="680"/>
      <c r="AH29" s="680"/>
      <c r="AI29" s="680"/>
      <c r="AJ29" s="681"/>
      <c r="AK29" s="682">
        <v>21</v>
      </c>
      <c r="AL29" s="677"/>
      <c r="AM29" s="677"/>
      <c r="AN29" s="677"/>
      <c r="AO29" s="677"/>
      <c r="AP29" s="677" t="s">
        <v>201</v>
      </c>
      <c r="AQ29" s="677"/>
      <c r="AR29" s="677"/>
      <c r="AS29" s="677"/>
      <c r="AT29" s="677"/>
      <c r="AU29" s="677" t="s">
        <v>201</v>
      </c>
      <c r="AV29" s="677"/>
      <c r="AW29" s="677"/>
      <c r="AX29" s="677"/>
      <c r="AY29" s="677"/>
      <c r="AZ29" s="721" t="s">
        <v>201</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25</v>
      </c>
      <c r="C30" s="674"/>
      <c r="D30" s="674"/>
      <c r="E30" s="674"/>
      <c r="F30" s="674"/>
      <c r="G30" s="674"/>
      <c r="H30" s="674"/>
      <c r="I30" s="674"/>
      <c r="J30" s="674"/>
      <c r="K30" s="674"/>
      <c r="L30" s="674"/>
      <c r="M30" s="674"/>
      <c r="N30" s="674"/>
      <c r="O30" s="674"/>
      <c r="P30" s="675"/>
      <c r="Q30" s="676">
        <v>2957</v>
      </c>
      <c r="R30" s="677"/>
      <c r="S30" s="677"/>
      <c r="T30" s="677"/>
      <c r="U30" s="677"/>
      <c r="V30" s="677">
        <v>2922</v>
      </c>
      <c r="W30" s="677"/>
      <c r="X30" s="677"/>
      <c r="Y30" s="677"/>
      <c r="Z30" s="677"/>
      <c r="AA30" s="677">
        <v>36</v>
      </c>
      <c r="AB30" s="677"/>
      <c r="AC30" s="677"/>
      <c r="AD30" s="677"/>
      <c r="AE30" s="678"/>
      <c r="AF30" s="679">
        <v>36</v>
      </c>
      <c r="AG30" s="680"/>
      <c r="AH30" s="680"/>
      <c r="AI30" s="680"/>
      <c r="AJ30" s="681"/>
      <c r="AK30" s="682">
        <v>461</v>
      </c>
      <c r="AL30" s="677"/>
      <c r="AM30" s="677"/>
      <c r="AN30" s="677"/>
      <c r="AO30" s="677"/>
      <c r="AP30" s="677" t="s">
        <v>201</v>
      </c>
      <c r="AQ30" s="677"/>
      <c r="AR30" s="677"/>
      <c r="AS30" s="677"/>
      <c r="AT30" s="677"/>
      <c r="AU30" s="677" t="s">
        <v>201</v>
      </c>
      <c r="AV30" s="677"/>
      <c r="AW30" s="677"/>
      <c r="AX30" s="677"/>
      <c r="AY30" s="677"/>
      <c r="AZ30" s="721" t="s">
        <v>201</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463</v>
      </c>
      <c r="C31" s="674"/>
      <c r="D31" s="674"/>
      <c r="E31" s="674"/>
      <c r="F31" s="674"/>
      <c r="G31" s="674"/>
      <c r="H31" s="674"/>
      <c r="I31" s="674"/>
      <c r="J31" s="674"/>
      <c r="K31" s="674"/>
      <c r="L31" s="674"/>
      <c r="M31" s="674"/>
      <c r="N31" s="674"/>
      <c r="O31" s="674"/>
      <c r="P31" s="675"/>
      <c r="Q31" s="676">
        <v>15</v>
      </c>
      <c r="R31" s="677"/>
      <c r="S31" s="677"/>
      <c r="T31" s="677"/>
      <c r="U31" s="677"/>
      <c r="V31" s="677">
        <v>10</v>
      </c>
      <c r="W31" s="677"/>
      <c r="X31" s="677"/>
      <c r="Y31" s="677"/>
      <c r="Z31" s="677"/>
      <c r="AA31" s="677">
        <v>5</v>
      </c>
      <c r="AB31" s="677"/>
      <c r="AC31" s="677"/>
      <c r="AD31" s="677"/>
      <c r="AE31" s="678"/>
      <c r="AF31" s="679">
        <v>5</v>
      </c>
      <c r="AG31" s="680"/>
      <c r="AH31" s="680"/>
      <c r="AI31" s="680"/>
      <c r="AJ31" s="681"/>
      <c r="AK31" s="682" t="s">
        <v>201</v>
      </c>
      <c r="AL31" s="677"/>
      <c r="AM31" s="677"/>
      <c r="AN31" s="677"/>
      <c r="AO31" s="677"/>
      <c r="AP31" s="677" t="s">
        <v>201</v>
      </c>
      <c r="AQ31" s="677"/>
      <c r="AR31" s="677"/>
      <c r="AS31" s="677"/>
      <c r="AT31" s="677"/>
      <c r="AU31" s="677" t="s">
        <v>201</v>
      </c>
      <c r="AV31" s="677"/>
      <c r="AW31" s="677"/>
      <c r="AX31" s="677"/>
      <c r="AY31" s="677"/>
      <c r="AZ31" s="721" t="s">
        <v>201</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225</v>
      </c>
      <c r="C32" s="674"/>
      <c r="D32" s="674"/>
      <c r="E32" s="674"/>
      <c r="F32" s="674"/>
      <c r="G32" s="674"/>
      <c r="H32" s="674"/>
      <c r="I32" s="674"/>
      <c r="J32" s="674"/>
      <c r="K32" s="674"/>
      <c r="L32" s="674"/>
      <c r="M32" s="674"/>
      <c r="N32" s="674"/>
      <c r="O32" s="674"/>
      <c r="P32" s="675"/>
      <c r="Q32" s="676">
        <v>368</v>
      </c>
      <c r="R32" s="677"/>
      <c r="S32" s="677"/>
      <c r="T32" s="677"/>
      <c r="U32" s="677"/>
      <c r="V32" s="677">
        <v>362</v>
      </c>
      <c r="W32" s="677"/>
      <c r="X32" s="677"/>
      <c r="Y32" s="677"/>
      <c r="Z32" s="677"/>
      <c r="AA32" s="677">
        <v>6</v>
      </c>
      <c r="AB32" s="677"/>
      <c r="AC32" s="677"/>
      <c r="AD32" s="677"/>
      <c r="AE32" s="678"/>
      <c r="AF32" s="679">
        <v>6</v>
      </c>
      <c r="AG32" s="680"/>
      <c r="AH32" s="680"/>
      <c r="AI32" s="680"/>
      <c r="AJ32" s="681"/>
      <c r="AK32" s="682">
        <v>134</v>
      </c>
      <c r="AL32" s="677"/>
      <c r="AM32" s="677"/>
      <c r="AN32" s="677"/>
      <c r="AO32" s="677"/>
      <c r="AP32" s="677" t="s">
        <v>201</v>
      </c>
      <c r="AQ32" s="677"/>
      <c r="AR32" s="677"/>
      <c r="AS32" s="677"/>
      <c r="AT32" s="677"/>
      <c r="AU32" s="677" t="s">
        <v>201</v>
      </c>
      <c r="AV32" s="677"/>
      <c r="AW32" s="677"/>
      <c r="AX32" s="677"/>
      <c r="AY32" s="677"/>
      <c r="AZ32" s="721" t="s">
        <v>201</v>
      </c>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464</v>
      </c>
      <c r="C33" s="674"/>
      <c r="D33" s="674"/>
      <c r="E33" s="674"/>
      <c r="F33" s="674"/>
      <c r="G33" s="674"/>
      <c r="H33" s="674"/>
      <c r="I33" s="674"/>
      <c r="J33" s="674"/>
      <c r="K33" s="674"/>
      <c r="L33" s="674"/>
      <c r="M33" s="674"/>
      <c r="N33" s="674"/>
      <c r="O33" s="674"/>
      <c r="P33" s="675"/>
      <c r="Q33" s="676">
        <v>775</v>
      </c>
      <c r="R33" s="677"/>
      <c r="S33" s="677"/>
      <c r="T33" s="677"/>
      <c r="U33" s="677"/>
      <c r="V33" s="677">
        <v>661</v>
      </c>
      <c r="W33" s="677"/>
      <c r="X33" s="677"/>
      <c r="Y33" s="677"/>
      <c r="Z33" s="677"/>
      <c r="AA33" s="677">
        <v>114</v>
      </c>
      <c r="AB33" s="677"/>
      <c r="AC33" s="677"/>
      <c r="AD33" s="677"/>
      <c r="AE33" s="678"/>
      <c r="AF33" s="679">
        <v>644</v>
      </c>
      <c r="AG33" s="680"/>
      <c r="AH33" s="680"/>
      <c r="AI33" s="680"/>
      <c r="AJ33" s="681"/>
      <c r="AK33" s="682">
        <v>246</v>
      </c>
      <c r="AL33" s="677"/>
      <c r="AM33" s="677"/>
      <c r="AN33" s="677"/>
      <c r="AO33" s="677"/>
      <c r="AP33" s="677">
        <v>4841</v>
      </c>
      <c r="AQ33" s="677"/>
      <c r="AR33" s="677"/>
      <c r="AS33" s="677"/>
      <c r="AT33" s="677"/>
      <c r="AU33" s="677">
        <v>2367</v>
      </c>
      <c r="AV33" s="677"/>
      <c r="AW33" s="677"/>
      <c r="AX33" s="677"/>
      <c r="AY33" s="677"/>
      <c r="AZ33" s="721" t="s">
        <v>201</v>
      </c>
      <c r="BA33" s="721"/>
      <c r="BB33" s="721"/>
      <c r="BC33" s="721"/>
      <c r="BD33" s="721"/>
      <c r="BE33" s="683" t="s">
        <v>141</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377</v>
      </c>
      <c r="C34" s="674"/>
      <c r="D34" s="674"/>
      <c r="E34" s="674"/>
      <c r="F34" s="674"/>
      <c r="G34" s="674"/>
      <c r="H34" s="674"/>
      <c r="I34" s="674"/>
      <c r="J34" s="674"/>
      <c r="K34" s="674"/>
      <c r="L34" s="674"/>
      <c r="M34" s="674"/>
      <c r="N34" s="674"/>
      <c r="O34" s="674"/>
      <c r="P34" s="675"/>
      <c r="Q34" s="676">
        <v>1538</v>
      </c>
      <c r="R34" s="677"/>
      <c r="S34" s="677"/>
      <c r="T34" s="677"/>
      <c r="U34" s="677"/>
      <c r="V34" s="677">
        <v>1485</v>
      </c>
      <c r="W34" s="677"/>
      <c r="X34" s="677"/>
      <c r="Y34" s="677"/>
      <c r="Z34" s="677"/>
      <c r="AA34" s="677">
        <v>54</v>
      </c>
      <c r="AB34" s="677"/>
      <c r="AC34" s="677"/>
      <c r="AD34" s="677"/>
      <c r="AE34" s="678"/>
      <c r="AF34" s="679">
        <v>54</v>
      </c>
      <c r="AG34" s="680"/>
      <c r="AH34" s="680"/>
      <c r="AI34" s="680"/>
      <c r="AJ34" s="681"/>
      <c r="AK34" s="682">
        <v>945</v>
      </c>
      <c r="AL34" s="677"/>
      <c r="AM34" s="677"/>
      <c r="AN34" s="677"/>
      <c r="AO34" s="677"/>
      <c r="AP34" s="677">
        <v>6465</v>
      </c>
      <c r="AQ34" s="677"/>
      <c r="AR34" s="677"/>
      <c r="AS34" s="677"/>
      <c r="AT34" s="677"/>
      <c r="AU34" s="677">
        <v>6374</v>
      </c>
      <c r="AV34" s="677"/>
      <c r="AW34" s="677"/>
      <c r="AX34" s="677"/>
      <c r="AY34" s="677"/>
      <c r="AZ34" s="721" t="s">
        <v>201</v>
      </c>
      <c r="BA34" s="721"/>
      <c r="BB34" s="721"/>
      <c r="BC34" s="721"/>
      <c r="BD34" s="721"/>
      <c r="BE34" s="683" t="s">
        <v>22</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t="s">
        <v>312</v>
      </c>
      <c r="C35" s="674"/>
      <c r="D35" s="674"/>
      <c r="E35" s="674"/>
      <c r="F35" s="674"/>
      <c r="G35" s="674"/>
      <c r="H35" s="674"/>
      <c r="I35" s="674"/>
      <c r="J35" s="674"/>
      <c r="K35" s="674"/>
      <c r="L35" s="674"/>
      <c r="M35" s="674"/>
      <c r="N35" s="674"/>
      <c r="O35" s="674"/>
      <c r="P35" s="675"/>
      <c r="Q35" s="676">
        <v>30</v>
      </c>
      <c r="R35" s="677"/>
      <c r="S35" s="677"/>
      <c r="T35" s="677"/>
      <c r="U35" s="677"/>
      <c r="V35" s="677">
        <v>28</v>
      </c>
      <c r="W35" s="677"/>
      <c r="X35" s="677"/>
      <c r="Y35" s="677"/>
      <c r="Z35" s="677"/>
      <c r="AA35" s="677">
        <v>1</v>
      </c>
      <c r="AB35" s="677"/>
      <c r="AC35" s="677"/>
      <c r="AD35" s="677"/>
      <c r="AE35" s="678"/>
      <c r="AF35" s="679">
        <v>1</v>
      </c>
      <c r="AG35" s="680"/>
      <c r="AH35" s="680"/>
      <c r="AI35" s="680"/>
      <c r="AJ35" s="681"/>
      <c r="AK35" s="682">
        <v>26</v>
      </c>
      <c r="AL35" s="677"/>
      <c r="AM35" s="677"/>
      <c r="AN35" s="677"/>
      <c r="AO35" s="677"/>
      <c r="AP35" s="677">
        <v>128</v>
      </c>
      <c r="AQ35" s="677"/>
      <c r="AR35" s="677"/>
      <c r="AS35" s="677"/>
      <c r="AT35" s="677"/>
      <c r="AU35" s="677">
        <v>128</v>
      </c>
      <c r="AV35" s="677"/>
      <c r="AW35" s="677"/>
      <c r="AX35" s="677"/>
      <c r="AY35" s="677"/>
      <c r="AZ35" s="721" t="s">
        <v>201</v>
      </c>
      <c r="BA35" s="721"/>
      <c r="BB35" s="721"/>
      <c r="BC35" s="721"/>
      <c r="BD35" s="721"/>
      <c r="BE35" s="683" t="s">
        <v>22</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465</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248</v>
      </c>
      <c r="B63" s="696" t="s">
        <v>375</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755</v>
      </c>
      <c r="AG63" s="700"/>
      <c r="AH63" s="700"/>
      <c r="AI63" s="700"/>
      <c r="AJ63" s="703"/>
      <c r="AK63" s="704"/>
      <c r="AL63" s="705"/>
      <c r="AM63" s="705"/>
      <c r="AN63" s="705"/>
      <c r="AO63" s="705"/>
      <c r="AP63" s="700">
        <v>11434</v>
      </c>
      <c r="AQ63" s="700"/>
      <c r="AR63" s="700"/>
      <c r="AS63" s="700"/>
      <c r="AT63" s="700"/>
      <c r="AU63" s="700">
        <v>8870</v>
      </c>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447</v>
      </c>
      <c r="B66" s="911"/>
      <c r="C66" s="911"/>
      <c r="D66" s="911"/>
      <c r="E66" s="911"/>
      <c r="F66" s="911"/>
      <c r="G66" s="911"/>
      <c r="H66" s="911"/>
      <c r="I66" s="911"/>
      <c r="J66" s="911"/>
      <c r="K66" s="911"/>
      <c r="L66" s="911"/>
      <c r="M66" s="911"/>
      <c r="N66" s="911"/>
      <c r="O66" s="911"/>
      <c r="P66" s="912"/>
      <c r="Q66" s="916" t="s">
        <v>457</v>
      </c>
      <c r="R66" s="917"/>
      <c r="S66" s="917"/>
      <c r="T66" s="917"/>
      <c r="U66" s="918"/>
      <c r="V66" s="916" t="s">
        <v>458</v>
      </c>
      <c r="W66" s="917"/>
      <c r="X66" s="917"/>
      <c r="Y66" s="917"/>
      <c r="Z66" s="918"/>
      <c r="AA66" s="916" t="s">
        <v>459</v>
      </c>
      <c r="AB66" s="917"/>
      <c r="AC66" s="917"/>
      <c r="AD66" s="917"/>
      <c r="AE66" s="918"/>
      <c r="AF66" s="938" t="s">
        <v>243</v>
      </c>
      <c r="AG66" s="933"/>
      <c r="AH66" s="933"/>
      <c r="AI66" s="933"/>
      <c r="AJ66" s="939"/>
      <c r="AK66" s="916" t="s">
        <v>389</v>
      </c>
      <c r="AL66" s="911"/>
      <c r="AM66" s="911"/>
      <c r="AN66" s="911"/>
      <c r="AO66" s="912"/>
      <c r="AP66" s="916" t="s">
        <v>355</v>
      </c>
      <c r="AQ66" s="917"/>
      <c r="AR66" s="917"/>
      <c r="AS66" s="917"/>
      <c r="AT66" s="918"/>
      <c r="AU66" s="916" t="s">
        <v>466</v>
      </c>
      <c r="AV66" s="917"/>
      <c r="AW66" s="917"/>
      <c r="AX66" s="917"/>
      <c r="AY66" s="918"/>
      <c r="AZ66" s="916" t="s">
        <v>443</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530</v>
      </c>
      <c r="C68" s="658"/>
      <c r="D68" s="658"/>
      <c r="E68" s="658"/>
      <c r="F68" s="658"/>
      <c r="G68" s="658"/>
      <c r="H68" s="658"/>
      <c r="I68" s="658"/>
      <c r="J68" s="658"/>
      <c r="K68" s="658"/>
      <c r="L68" s="658"/>
      <c r="M68" s="658"/>
      <c r="N68" s="658"/>
      <c r="O68" s="658"/>
      <c r="P68" s="659"/>
      <c r="Q68" s="660">
        <v>127</v>
      </c>
      <c r="R68" s="661"/>
      <c r="S68" s="661"/>
      <c r="T68" s="661"/>
      <c r="U68" s="661"/>
      <c r="V68" s="661">
        <v>101</v>
      </c>
      <c r="W68" s="661"/>
      <c r="X68" s="661"/>
      <c r="Y68" s="661"/>
      <c r="Z68" s="661"/>
      <c r="AA68" s="661">
        <v>26</v>
      </c>
      <c r="AB68" s="661"/>
      <c r="AC68" s="661"/>
      <c r="AD68" s="661"/>
      <c r="AE68" s="661"/>
      <c r="AF68" s="661">
        <v>26</v>
      </c>
      <c r="AG68" s="661"/>
      <c r="AH68" s="661"/>
      <c r="AI68" s="661"/>
      <c r="AJ68" s="661"/>
      <c r="AK68" s="661" t="s">
        <v>201</v>
      </c>
      <c r="AL68" s="661"/>
      <c r="AM68" s="661"/>
      <c r="AN68" s="661"/>
      <c r="AO68" s="661"/>
      <c r="AP68" s="661">
        <v>21</v>
      </c>
      <c r="AQ68" s="661"/>
      <c r="AR68" s="661"/>
      <c r="AS68" s="661"/>
      <c r="AT68" s="661"/>
      <c r="AU68" s="661" t="s">
        <v>201</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531</v>
      </c>
      <c r="C69" s="674"/>
      <c r="D69" s="674"/>
      <c r="E69" s="674"/>
      <c r="F69" s="674"/>
      <c r="G69" s="674"/>
      <c r="H69" s="674"/>
      <c r="I69" s="674"/>
      <c r="J69" s="674"/>
      <c r="K69" s="674"/>
      <c r="L69" s="674"/>
      <c r="M69" s="674"/>
      <c r="N69" s="674"/>
      <c r="O69" s="674"/>
      <c r="P69" s="675"/>
      <c r="Q69" s="676">
        <v>988</v>
      </c>
      <c r="R69" s="677"/>
      <c r="S69" s="677"/>
      <c r="T69" s="677"/>
      <c r="U69" s="677"/>
      <c r="V69" s="677">
        <v>951</v>
      </c>
      <c r="W69" s="677"/>
      <c r="X69" s="677"/>
      <c r="Y69" s="677"/>
      <c r="Z69" s="677"/>
      <c r="AA69" s="677">
        <v>37</v>
      </c>
      <c r="AB69" s="677"/>
      <c r="AC69" s="677"/>
      <c r="AD69" s="677"/>
      <c r="AE69" s="677"/>
      <c r="AF69" s="677">
        <v>37</v>
      </c>
      <c r="AG69" s="677"/>
      <c r="AH69" s="677"/>
      <c r="AI69" s="677"/>
      <c r="AJ69" s="677"/>
      <c r="AK69" s="677" t="s">
        <v>201</v>
      </c>
      <c r="AL69" s="677"/>
      <c r="AM69" s="677"/>
      <c r="AN69" s="677"/>
      <c r="AO69" s="677"/>
      <c r="AP69" s="677">
        <v>483</v>
      </c>
      <c r="AQ69" s="677"/>
      <c r="AR69" s="677"/>
      <c r="AS69" s="677"/>
      <c r="AT69" s="677"/>
      <c r="AU69" s="677">
        <v>241</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359</v>
      </c>
      <c r="C70" s="674"/>
      <c r="D70" s="674"/>
      <c r="E70" s="674"/>
      <c r="F70" s="674"/>
      <c r="G70" s="674"/>
      <c r="H70" s="674"/>
      <c r="I70" s="674"/>
      <c r="J70" s="674"/>
      <c r="K70" s="674"/>
      <c r="L70" s="674"/>
      <c r="M70" s="674"/>
      <c r="N70" s="674"/>
      <c r="O70" s="674"/>
      <c r="P70" s="675"/>
      <c r="Q70" s="676">
        <v>1111</v>
      </c>
      <c r="R70" s="677"/>
      <c r="S70" s="677"/>
      <c r="T70" s="677"/>
      <c r="U70" s="677"/>
      <c r="V70" s="677">
        <v>1018</v>
      </c>
      <c r="W70" s="677"/>
      <c r="X70" s="677"/>
      <c r="Y70" s="677"/>
      <c r="Z70" s="677"/>
      <c r="AA70" s="677">
        <v>93</v>
      </c>
      <c r="AB70" s="677"/>
      <c r="AC70" s="677"/>
      <c r="AD70" s="677"/>
      <c r="AE70" s="677"/>
      <c r="AF70" s="677">
        <v>93</v>
      </c>
      <c r="AG70" s="677"/>
      <c r="AH70" s="677"/>
      <c r="AI70" s="677"/>
      <c r="AJ70" s="677"/>
      <c r="AK70" s="677">
        <v>34</v>
      </c>
      <c r="AL70" s="677"/>
      <c r="AM70" s="677"/>
      <c r="AN70" s="677"/>
      <c r="AO70" s="677"/>
      <c r="AP70" s="677" t="s">
        <v>201</v>
      </c>
      <c r="AQ70" s="677"/>
      <c r="AR70" s="677"/>
      <c r="AS70" s="677"/>
      <c r="AT70" s="677"/>
      <c r="AU70" s="677" t="s">
        <v>201</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532</v>
      </c>
      <c r="C71" s="674"/>
      <c r="D71" s="674"/>
      <c r="E71" s="674"/>
      <c r="F71" s="674"/>
      <c r="G71" s="674"/>
      <c r="H71" s="674"/>
      <c r="I71" s="674"/>
      <c r="J71" s="674"/>
      <c r="K71" s="674"/>
      <c r="L71" s="674"/>
      <c r="M71" s="674"/>
      <c r="N71" s="674"/>
      <c r="O71" s="674"/>
      <c r="P71" s="675"/>
      <c r="Q71" s="676">
        <v>416492</v>
      </c>
      <c r="R71" s="677"/>
      <c r="S71" s="677"/>
      <c r="T71" s="677"/>
      <c r="U71" s="677"/>
      <c r="V71" s="677">
        <v>405939</v>
      </c>
      <c r="W71" s="677"/>
      <c r="X71" s="677"/>
      <c r="Y71" s="677"/>
      <c r="Z71" s="677"/>
      <c r="AA71" s="677">
        <v>10552</v>
      </c>
      <c r="AB71" s="677"/>
      <c r="AC71" s="677"/>
      <c r="AD71" s="677"/>
      <c r="AE71" s="677"/>
      <c r="AF71" s="677">
        <v>10552</v>
      </c>
      <c r="AG71" s="677"/>
      <c r="AH71" s="677"/>
      <c r="AI71" s="677"/>
      <c r="AJ71" s="677"/>
      <c r="AK71" s="677">
        <v>2584</v>
      </c>
      <c r="AL71" s="677"/>
      <c r="AM71" s="677"/>
      <c r="AN71" s="677"/>
      <c r="AO71" s="677"/>
      <c r="AP71" s="677" t="s">
        <v>201</v>
      </c>
      <c r="AQ71" s="677"/>
      <c r="AR71" s="677"/>
      <c r="AS71" s="677"/>
      <c r="AT71" s="677"/>
      <c r="AU71" s="677" t="s">
        <v>201</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247</v>
      </c>
      <c r="C72" s="674"/>
      <c r="D72" s="674"/>
      <c r="E72" s="674"/>
      <c r="F72" s="674"/>
      <c r="G72" s="674"/>
      <c r="H72" s="674"/>
      <c r="I72" s="674"/>
      <c r="J72" s="674"/>
      <c r="K72" s="674"/>
      <c r="L72" s="674"/>
      <c r="M72" s="674"/>
      <c r="N72" s="674"/>
      <c r="O72" s="674"/>
      <c r="P72" s="675"/>
      <c r="Q72" s="676">
        <v>3</v>
      </c>
      <c r="R72" s="677"/>
      <c r="S72" s="677"/>
      <c r="T72" s="677"/>
      <c r="U72" s="677"/>
      <c r="V72" s="677">
        <v>1</v>
      </c>
      <c r="W72" s="677"/>
      <c r="X72" s="677"/>
      <c r="Y72" s="677"/>
      <c r="Z72" s="677"/>
      <c r="AA72" s="677">
        <v>2</v>
      </c>
      <c r="AB72" s="677"/>
      <c r="AC72" s="677"/>
      <c r="AD72" s="677"/>
      <c r="AE72" s="677"/>
      <c r="AF72" s="677">
        <v>2</v>
      </c>
      <c r="AG72" s="677"/>
      <c r="AH72" s="677"/>
      <c r="AI72" s="677"/>
      <c r="AJ72" s="677"/>
      <c r="AK72" s="677" t="s">
        <v>201</v>
      </c>
      <c r="AL72" s="677"/>
      <c r="AM72" s="677"/>
      <c r="AN72" s="677"/>
      <c r="AO72" s="677"/>
      <c r="AP72" s="677" t="s">
        <v>201</v>
      </c>
      <c r="AQ72" s="677"/>
      <c r="AR72" s="677"/>
      <c r="AS72" s="677"/>
      <c r="AT72" s="677"/>
      <c r="AU72" s="677" t="s">
        <v>201</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493</v>
      </c>
      <c r="C73" s="674"/>
      <c r="D73" s="674"/>
      <c r="E73" s="674"/>
      <c r="F73" s="674"/>
      <c r="G73" s="674"/>
      <c r="H73" s="674"/>
      <c r="I73" s="674"/>
      <c r="J73" s="674"/>
      <c r="K73" s="674"/>
      <c r="L73" s="674"/>
      <c r="M73" s="674"/>
      <c r="N73" s="674"/>
      <c r="O73" s="674"/>
      <c r="P73" s="675"/>
      <c r="Q73" s="676">
        <v>3963</v>
      </c>
      <c r="R73" s="677"/>
      <c r="S73" s="677"/>
      <c r="T73" s="677"/>
      <c r="U73" s="677"/>
      <c r="V73" s="677">
        <v>3588</v>
      </c>
      <c r="W73" s="677"/>
      <c r="X73" s="677"/>
      <c r="Y73" s="677"/>
      <c r="Z73" s="677"/>
      <c r="AA73" s="677">
        <v>375</v>
      </c>
      <c r="AB73" s="677"/>
      <c r="AC73" s="677"/>
      <c r="AD73" s="677"/>
      <c r="AE73" s="677"/>
      <c r="AF73" s="677">
        <v>375</v>
      </c>
      <c r="AG73" s="677"/>
      <c r="AH73" s="677"/>
      <c r="AI73" s="677"/>
      <c r="AJ73" s="677"/>
      <c r="AK73" s="677">
        <v>22</v>
      </c>
      <c r="AL73" s="677"/>
      <c r="AM73" s="677"/>
      <c r="AN73" s="677"/>
      <c r="AO73" s="677"/>
      <c r="AP73" s="677" t="s">
        <v>201</v>
      </c>
      <c r="AQ73" s="677"/>
      <c r="AR73" s="677"/>
      <c r="AS73" s="677"/>
      <c r="AT73" s="677"/>
      <c r="AU73" s="677" t="s">
        <v>201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451</v>
      </c>
      <c r="C74" s="674"/>
      <c r="D74" s="674"/>
      <c r="E74" s="674"/>
      <c r="F74" s="674"/>
      <c r="G74" s="674"/>
      <c r="H74" s="674"/>
      <c r="I74" s="674"/>
      <c r="J74" s="674"/>
      <c r="K74" s="674"/>
      <c r="L74" s="674"/>
      <c r="M74" s="674"/>
      <c r="N74" s="674"/>
      <c r="O74" s="674"/>
      <c r="P74" s="675"/>
      <c r="Q74" s="676">
        <v>52</v>
      </c>
      <c r="R74" s="677"/>
      <c r="S74" s="677"/>
      <c r="T74" s="677"/>
      <c r="U74" s="677"/>
      <c r="V74" s="677">
        <v>50</v>
      </c>
      <c r="W74" s="677"/>
      <c r="X74" s="677"/>
      <c r="Y74" s="677"/>
      <c r="Z74" s="677"/>
      <c r="AA74" s="677">
        <v>2</v>
      </c>
      <c r="AB74" s="677"/>
      <c r="AC74" s="677"/>
      <c r="AD74" s="677"/>
      <c r="AE74" s="677"/>
      <c r="AF74" s="677">
        <v>2</v>
      </c>
      <c r="AG74" s="677"/>
      <c r="AH74" s="677"/>
      <c r="AI74" s="677"/>
      <c r="AJ74" s="677"/>
      <c r="AK74" s="677">
        <v>46</v>
      </c>
      <c r="AL74" s="677"/>
      <c r="AM74" s="677"/>
      <c r="AN74" s="677"/>
      <c r="AO74" s="677"/>
      <c r="AP74" s="677" t="s">
        <v>201</v>
      </c>
      <c r="AQ74" s="677"/>
      <c r="AR74" s="677"/>
      <c r="AS74" s="677"/>
      <c r="AT74" s="677"/>
      <c r="AU74" s="677" t="s">
        <v>201</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533</v>
      </c>
      <c r="C75" s="674"/>
      <c r="D75" s="674"/>
      <c r="E75" s="674"/>
      <c r="F75" s="674"/>
      <c r="G75" s="674"/>
      <c r="H75" s="674"/>
      <c r="I75" s="674"/>
      <c r="J75" s="674"/>
      <c r="K75" s="674"/>
      <c r="L75" s="674"/>
      <c r="M75" s="674"/>
      <c r="N75" s="674"/>
      <c r="O75" s="674"/>
      <c r="P75" s="675"/>
      <c r="Q75" s="685">
        <v>780</v>
      </c>
      <c r="R75" s="680"/>
      <c r="S75" s="680"/>
      <c r="T75" s="680"/>
      <c r="U75" s="682"/>
      <c r="V75" s="678">
        <v>124</v>
      </c>
      <c r="W75" s="680"/>
      <c r="X75" s="680"/>
      <c r="Y75" s="680"/>
      <c r="Z75" s="682"/>
      <c r="AA75" s="678">
        <v>656</v>
      </c>
      <c r="AB75" s="680"/>
      <c r="AC75" s="680"/>
      <c r="AD75" s="680"/>
      <c r="AE75" s="682"/>
      <c r="AF75" s="678">
        <v>656</v>
      </c>
      <c r="AG75" s="680"/>
      <c r="AH75" s="680"/>
      <c r="AI75" s="680"/>
      <c r="AJ75" s="682"/>
      <c r="AK75" s="678">
        <v>45</v>
      </c>
      <c r="AL75" s="680"/>
      <c r="AM75" s="680"/>
      <c r="AN75" s="680"/>
      <c r="AO75" s="682"/>
      <c r="AP75" s="678" t="s">
        <v>201</v>
      </c>
      <c r="AQ75" s="680"/>
      <c r="AR75" s="680"/>
      <c r="AS75" s="680"/>
      <c r="AT75" s="682"/>
      <c r="AU75" s="678" t="s">
        <v>201</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125</v>
      </c>
      <c r="C76" s="674"/>
      <c r="D76" s="674"/>
      <c r="E76" s="674"/>
      <c r="F76" s="674"/>
      <c r="G76" s="674"/>
      <c r="H76" s="674"/>
      <c r="I76" s="674"/>
      <c r="J76" s="674"/>
      <c r="K76" s="674"/>
      <c r="L76" s="674"/>
      <c r="M76" s="674"/>
      <c r="N76" s="674"/>
      <c r="O76" s="674"/>
      <c r="P76" s="675"/>
      <c r="Q76" s="685">
        <v>93</v>
      </c>
      <c r="R76" s="680"/>
      <c r="S76" s="680"/>
      <c r="T76" s="680"/>
      <c r="U76" s="682"/>
      <c r="V76" s="678">
        <v>91</v>
      </c>
      <c r="W76" s="680"/>
      <c r="X76" s="680"/>
      <c r="Y76" s="680"/>
      <c r="Z76" s="682"/>
      <c r="AA76" s="678">
        <v>2</v>
      </c>
      <c r="AB76" s="680"/>
      <c r="AC76" s="680"/>
      <c r="AD76" s="680"/>
      <c r="AE76" s="682"/>
      <c r="AF76" s="678">
        <v>2</v>
      </c>
      <c r="AG76" s="680"/>
      <c r="AH76" s="680"/>
      <c r="AI76" s="680"/>
      <c r="AJ76" s="682"/>
      <c r="AK76" s="678" t="s">
        <v>201</v>
      </c>
      <c r="AL76" s="680"/>
      <c r="AM76" s="680"/>
      <c r="AN76" s="680"/>
      <c r="AO76" s="682"/>
      <c r="AP76" s="678" t="s">
        <v>201</v>
      </c>
      <c r="AQ76" s="680"/>
      <c r="AR76" s="680"/>
      <c r="AS76" s="680"/>
      <c r="AT76" s="682"/>
      <c r="AU76" s="678" t="s">
        <v>201</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534</v>
      </c>
      <c r="C77" s="674"/>
      <c r="D77" s="674"/>
      <c r="E77" s="674"/>
      <c r="F77" s="674"/>
      <c r="G77" s="674"/>
      <c r="H77" s="674"/>
      <c r="I77" s="674"/>
      <c r="J77" s="674"/>
      <c r="K77" s="674"/>
      <c r="L77" s="674"/>
      <c r="M77" s="674"/>
      <c r="N77" s="674"/>
      <c r="O77" s="674"/>
      <c r="P77" s="675"/>
      <c r="Q77" s="685">
        <v>2453</v>
      </c>
      <c r="R77" s="680"/>
      <c r="S77" s="680"/>
      <c r="T77" s="680"/>
      <c r="U77" s="682"/>
      <c r="V77" s="678">
        <v>2452</v>
      </c>
      <c r="W77" s="680"/>
      <c r="X77" s="680"/>
      <c r="Y77" s="680"/>
      <c r="Z77" s="682"/>
      <c r="AA77" s="678">
        <v>1</v>
      </c>
      <c r="AB77" s="680"/>
      <c r="AC77" s="680"/>
      <c r="AD77" s="680"/>
      <c r="AE77" s="682"/>
      <c r="AF77" s="678">
        <v>1</v>
      </c>
      <c r="AG77" s="680"/>
      <c r="AH77" s="680"/>
      <c r="AI77" s="680"/>
      <c r="AJ77" s="682"/>
      <c r="AK77" s="678" t="s">
        <v>201</v>
      </c>
      <c r="AL77" s="680"/>
      <c r="AM77" s="680"/>
      <c r="AN77" s="680"/>
      <c r="AO77" s="682"/>
      <c r="AP77" s="678" t="s">
        <v>201</v>
      </c>
      <c r="AQ77" s="680"/>
      <c r="AR77" s="680"/>
      <c r="AS77" s="680"/>
      <c r="AT77" s="682"/>
      <c r="AU77" s="678" t="s">
        <v>201</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t="s">
        <v>535</v>
      </c>
      <c r="C78" s="674"/>
      <c r="D78" s="674"/>
      <c r="E78" s="674"/>
      <c r="F78" s="674"/>
      <c r="G78" s="674"/>
      <c r="H78" s="674"/>
      <c r="I78" s="674"/>
      <c r="J78" s="674"/>
      <c r="K78" s="674"/>
      <c r="L78" s="674"/>
      <c r="M78" s="674"/>
      <c r="N78" s="674"/>
      <c r="O78" s="674"/>
      <c r="P78" s="675"/>
      <c r="Q78" s="676">
        <v>577</v>
      </c>
      <c r="R78" s="677"/>
      <c r="S78" s="677"/>
      <c r="T78" s="677"/>
      <c r="U78" s="677"/>
      <c r="V78" s="677">
        <v>547</v>
      </c>
      <c r="W78" s="677"/>
      <c r="X78" s="677"/>
      <c r="Y78" s="677"/>
      <c r="Z78" s="677"/>
      <c r="AA78" s="677">
        <v>30</v>
      </c>
      <c r="AB78" s="677"/>
      <c r="AC78" s="677"/>
      <c r="AD78" s="677"/>
      <c r="AE78" s="677"/>
      <c r="AF78" s="677">
        <v>30</v>
      </c>
      <c r="AG78" s="677"/>
      <c r="AH78" s="677"/>
      <c r="AI78" s="677"/>
      <c r="AJ78" s="677"/>
      <c r="AK78" s="677" t="s">
        <v>201</v>
      </c>
      <c r="AL78" s="677"/>
      <c r="AM78" s="677"/>
      <c r="AN78" s="677"/>
      <c r="AO78" s="677"/>
      <c r="AP78" s="677" t="s">
        <v>201</v>
      </c>
      <c r="AQ78" s="677"/>
      <c r="AR78" s="677"/>
      <c r="AS78" s="677"/>
      <c r="AT78" s="677"/>
      <c r="AU78" s="677" t="s">
        <v>201</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248</v>
      </c>
      <c r="B88" s="696" t="s">
        <v>186</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11776</v>
      </c>
      <c r="AG88" s="700"/>
      <c r="AH88" s="700"/>
      <c r="AI88" s="700"/>
      <c r="AJ88" s="700"/>
      <c r="AK88" s="705"/>
      <c r="AL88" s="705"/>
      <c r="AM88" s="705"/>
      <c r="AN88" s="705"/>
      <c r="AO88" s="705"/>
      <c r="AP88" s="700">
        <v>504</v>
      </c>
      <c r="AQ88" s="700"/>
      <c r="AR88" s="700"/>
      <c r="AS88" s="700"/>
      <c r="AT88" s="700"/>
      <c r="AU88" s="700">
        <v>241</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96" t="s">
        <v>449</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42</v>
      </c>
      <c r="CS102" s="709"/>
      <c r="CT102" s="709"/>
      <c r="CU102" s="709"/>
      <c r="CV102" s="749"/>
      <c r="CW102" s="748" t="s">
        <v>201</v>
      </c>
      <c r="CX102" s="709"/>
      <c r="CY102" s="709"/>
      <c r="CZ102" s="709"/>
      <c r="DA102" s="749"/>
      <c r="DB102" s="748">
        <v>16</v>
      </c>
      <c r="DC102" s="709"/>
      <c r="DD102" s="709"/>
      <c r="DE102" s="709"/>
      <c r="DF102" s="749"/>
      <c r="DG102" s="748" t="s">
        <v>201</v>
      </c>
      <c r="DH102" s="709"/>
      <c r="DI102" s="709"/>
      <c r="DJ102" s="709"/>
      <c r="DK102" s="749"/>
      <c r="DL102" s="748" t="s">
        <v>201</v>
      </c>
      <c r="DM102" s="709"/>
      <c r="DN102" s="709"/>
      <c r="DO102" s="709"/>
      <c r="DP102" s="749"/>
      <c r="DQ102" s="748" t="s">
        <v>201</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467</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468</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470</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471</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472</v>
      </c>
      <c r="AB109" s="757"/>
      <c r="AC109" s="757"/>
      <c r="AD109" s="757"/>
      <c r="AE109" s="758"/>
      <c r="AF109" s="759" t="s">
        <v>473</v>
      </c>
      <c r="AG109" s="757"/>
      <c r="AH109" s="757"/>
      <c r="AI109" s="757"/>
      <c r="AJ109" s="758"/>
      <c r="AK109" s="759" t="s">
        <v>391</v>
      </c>
      <c r="AL109" s="757"/>
      <c r="AM109" s="757"/>
      <c r="AN109" s="757"/>
      <c r="AO109" s="758"/>
      <c r="AP109" s="759" t="s">
        <v>474</v>
      </c>
      <c r="AQ109" s="757"/>
      <c r="AR109" s="757"/>
      <c r="AS109" s="757"/>
      <c r="AT109" s="760"/>
      <c r="AU109" s="756" t="s">
        <v>471</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472</v>
      </c>
      <c r="BR109" s="757"/>
      <c r="BS109" s="757"/>
      <c r="BT109" s="757"/>
      <c r="BU109" s="758"/>
      <c r="BV109" s="759" t="s">
        <v>473</v>
      </c>
      <c r="BW109" s="757"/>
      <c r="BX109" s="757"/>
      <c r="BY109" s="757"/>
      <c r="BZ109" s="758"/>
      <c r="CA109" s="759" t="s">
        <v>391</v>
      </c>
      <c r="CB109" s="757"/>
      <c r="CC109" s="757"/>
      <c r="CD109" s="757"/>
      <c r="CE109" s="758"/>
      <c r="CF109" s="761" t="s">
        <v>474</v>
      </c>
      <c r="CG109" s="761"/>
      <c r="CH109" s="761"/>
      <c r="CI109" s="761"/>
      <c r="CJ109" s="761"/>
      <c r="CK109" s="759" t="s">
        <v>98</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472</v>
      </c>
      <c r="DH109" s="757"/>
      <c r="DI109" s="757"/>
      <c r="DJ109" s="757"/>
      <c r="DK109" s="758"/>
      <c r="DL109" s="759" t="s">
        <v>473</v>
      </c>
      <c r="DM109" s="757"/>
      <c r="DN109" s="757"/>
      <c r="DO109" s="757"/>
      <c r="DP109" s="758"/>
      <c r="DQ109" s="759" t="s">
        <v>391</v>
      </c>
      <c r="DR109" s="757"/>
      <c r="DS109" s="757"/>
      <c r="DT109" s="757"/>
      <c r="DU109" s="758"/>
      <c r="DV109" s="759" t="s">
        <v>474</v>
      </c>
      <c r="DW109" s="757"/>
      <c r="DX109" s="757"/>
      <c r="DY109" s="757"/>
      <c r="DZ109" s="760"/>
    </row>
    <row r="110" spans="1:131" s="48" customFormat="1" ht="26.25" customHeight="1" x14ac:dyDescent="0.15">
      <c r="A110" s="762" t="s">
        <v>329</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1683973</v>
      </c>
      <c r="AB110" s="766"/>
      <c r="AC110" s="766"/>
      <c r="AD110" s="766"/>
      <c r="AE110" s="767"/>
      <c r="AF110" s="768">
        <v>1657443</v>
      </c>
      <c r="AG110" s="766"/>
      <c r="AH110" s="766"/>
      <c r="AI110" s="766"/>
      <c r="AJ110" s="767"/>
      <c r="AK110" s="768">
        <v>1622780</v>
      </c>
      <c r="AL110" s="766"/>
      <c r="AM110" s="766"/>
      <c r="AN110" s="766"/>
      <c r="AO110" s="767"/>
      <c r="AP110" s="769">
        <v>26.1</v>
      </c>
      <c r="AQ110" s="770"/>
      <c r="AR110" s="770"/>
      <c r="AS110" s="770"/>
      <c r="AT110" s="771"/>
      <c r="AU110" s="974" t="s">
        <v>121</v>
      </c>
      <c r="AV110" s="975"/>
      <c r="AW110" s="975"/>
      <c r="AX110" s="975"/>
      <c r="AY110" s="975"/>
      <c r="AZ110" s="772" t="s">
        <v>475</v>
      </c>
      <c r="BA110" s="763"/>
      <c r="BB110" s="763"/>
      <c r="BC110" s="763"/>
      <c r="BD110" s="763"/>
      <c r="BE110" s="763"/>
      <c r="BF110" s="763"/>
      <c r="BG110" s="763"/>
      <c r="BH110" s="763"/>
      <c r="BI110" s="763"/>
      <c r="BJ110" s="763"/>
      <c r="BK110" s="763"/>
      <c r="BL110" s="763"/>
      <c r="BM110" s="763"/>
      <c r="BN110" s="763"/>
      <c r="BO110" s="763"/>
      <c r="BP110" s="764"/>
      <c r="BQ110" s="773">
        <v>14223145</v>
      </c>
      <c r="BR110" s="774"/>
      <c r="BS110" s="774"/>
      <c r="BT110" s="774"/>
      <c r="BU110" s="774"/>
      <c r="BV110" s="774">
        <v>13149329</v>
      </c>
      <c r="BW110" s="774"/>
      <c r="BX110" s="774"/>
      <c r="BY110" s="774"/>
      <c r="BZ110" s="774"/>
      <c r="CA110" s="774">
        <v>12109377</v>
      </c>
      <c r="CB110" s="774"/>
      <c r="CC110" s="774"/>
      <c r="CD110" s="774"/>
      <c r="CE110" s="774"/>
      <c r="CF110" s="775">
        <v>194.8</v>
      </c>
      <c r="CG110" s="776"/>
      <c r="CH110" s="776"/>
      <c r="CI110" s="776"/>
      <c r="CJ110" s="776"/>
      <c r="CK110" s="980" t="s">
        <v>386</v>
      </c>
      <c r="CL110" s="981"/>
      <c r="CM110" s="772"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15">
      <c r="A111" s="779" t="s">
        <v>456</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476</v>
      </c>
      <c r="BA111" s="789"/>
      <c r="BB111" s="789"/>
      <c r="BC111" s="789"/>
      <c r="BD111" s="789"/>
      <c r="BE111" s="789"/>
      <c r="BF111" s="789"/>
      <c r="BG111" s="789"/>
      <c r="BH111" s="789"/>
      <c r="BI111" s="789"/>
      <c r="BJ111" s="789"/>
      <c r="BK111" s="789"/>
      <c r="BL111" s="789"/>
      <c r="BM111" s="789"/>
      <c r="BN111" s="789"/>
      <c r="BO111" s="789"/>
      <c r="BP111" s="790"/>
      <c r="BQ111" s="791" t="s">
        <v>201</v>
      </c>
      <c r="BR111" s="792"/>
      <c r="BS111" s="792"/>
      <c r="BT111" s="792"/>
      <c r="BU111" s="792"/>
      <c r="BV111" s="792" t="s">
        <v>201</v>
      </c>
      <c r="BW111" s="792"/>
      <c r="BX111" s="792"/>
      <c r="BY111" s="792"/>
      <c r="BZ111" s="792"/>
      <c r="CA111" s="792" t="s">
        <v>201</v>
      </c>
      <c r="CB111" s="792"/>
      <c r="CC111" s="792"/>
      <c r="CD111" s="792"/>
      <c r="CE111" s="792"/>
      <c r="CF111" s="793" t="s">
        <v>201</v>
      </c>
      <c r="CG111" s="794"/>
      <c r="CH111" s="794"/>
      <c r="CI111" s="794"/>
      <c r="CJ111" s="794"/>
      <c r="CK111" s="982"/>
      <c r="CL111" s="983"/>
      <c r="CM111" s="788" t="s">
        <v>139</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15">
      <c r="A112" s="943" t="s">
        <v>154</v>
      </c>
      <c r="B112" s="944"/>
      <c r="C112" s="789" t="s">
        <v>478</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201</v>
      </c>
      <c r="AB112" s="782"/>
      <c r="AC112" s="782"/>
      <c r="AD112" s="782"/>
      <c r="AE112" s="783"/>
      <c r="AF112" s="784" t="s">
        <v>201</v>
      </c>
      <c r="AG112" s="782"/>
      <c r="AH112" s="782"/>
      <c r="AI112" s="782"/>
      <c r="AJ112" s="783"/>
      <c r="AK112" s="784" t="s">
        <v>201</v>
      </c>
      <c r="AL112" s="782"/>
      <c r="AM112" s="782"/>
      <c r="AN112" s="782"/>
      <c r="AO112" s="783"/>
      <c r="AP112" s="785" t="s">
        <v>201</v>
      </c>
      <c r="AQ112" s="786"/>
      <c r="AR112" s="786"/>
      <c r="AS112" s="786"/>
      <c r="AT112" s="787"/>
      <c r="AU112" s="976"/>
      <c r="AV112" s="977"/>
      <c r="AW112" s="977"/>
      <c r="AX112" s="977"/>
      <c r="AY112" s="977"/>
      <c r="AZ112" s="788" t="s">
        <v>266</v>
      </c>
      <c r="BA112" s="789"/>
      <c r="BB112" s="789"/>
      <c r="BC112" s="789"/>
      <c r="BD112" s="789"/>
      <c r="BE112" s="789"/>
      <c r="BF112" s="789"/>
      <c r="BG112" s="789"/>
      <c r="BH112" s="789"/>
      <c r="BI112" s="789"/>
      <c r="BJ112" s="789"/>
      <c r="BK112" s="789"/>
      <c r="BL112" s="789"/>
      <c r="BM112" s="789"/>
      <c r="BN112" s="789"/>
      <c r="BO112" s="789"/>
      <c r="BP112" s="790"/>
      <c r="BQ112" s="791">
        <v>10039966</v>
      </c>
      <c r="BR112" s="792"/>
      <c r="BS112" s="792"/>
      <c r="BT112" s="792"/>
      <c r="BU112" s="792"/>
      <c r="BV112" s="792">
        <v>9299785</v>
      </c>
      <c r="BW112" s="792"/>
      <c r="BX112" s="792"/>
      <c r="BY112" s="792"/>
      <c r="BZ112" s="792"/>
      <c r="CA112" s="792">
        <v>8869694</v>
      </c>
      <c r="CB112" s="792"/>
      <c r="CC112" s="792"/>
      <c r="CD112" s="792"/>
      <c r="CE112" s="792"/>
      <c r="CF112" s="793">
        <v>142.69999999999999</v>
      </c>
      <c r="CG112" s="794"/>
      <c r="CH112" s="794"/>
      <c r="CI112" s="794"/>
      <c r="CJ112" s="794"/>
      <c r="CK112" s="982"/>
      <c r="CL112" s="983"/>
      <c r="CM112" s="788" t="s">
        <v>396</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15">
      <c r="A113" s="945"/>
      <c r="B113" s="946"/>
      <c r="C113" s="789" t="s">
        <v>479</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1063028</v>
      </c>
      <c r="AB113" s="782"/>
      <c r="AC113" s="782"/>
      <c r="AD113" s="782"/>
      <c r="AE113" s="783"/>
      <c r="AF113" s="784">
        <v>1035086</v>
      </c>
      <c r="AG113" s="782"/>
      <c r="AH113" s="782"/>
      <c r="AI113" s="782"/>
      <c r="AJ113" s="783"/>
      <c r="AK113" s="784">
        <v>1016625</v>
      </c>
      <c r="AL113" s="782"/>
      <c r="AM113" s="782"/>
      <c r="AN113" s="782"/>
      <c r="AO113" s="783"/>
      <c r="AP113" s="785">
        <v>16.399999999999999</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v>209139</v>
      </c>
      <c r="BR113" s="792"/>
      <c r="BS113" s="792"/>
      <c r="BT113" s="792"/>
      <c r="BU113" s="792"/>
      <c r="BV113" s="792">
        <v>245371</v>
      </c>
      <c r="BW113" s="792"/>
      <c r="BX113" s="792"/>
      <c r="BY113" s="792"/>
      <c r="BZ113" s="792"/>
      <c r="CA113" s="792">
        <v>256059</v>
      </c>
      <c r="CB113" s="792"/>
      <c r="CC113" s="792"/>
      <c r="CD113" s="792"/>
      <c r="CE113" s="792"/>
      <c r="CF113" s="793">
        <v>4.0999999999999996</v>
      </c>
      <c r="CG113" s="794"/>
      <c r="CH113" s="794"/>
      <c r="CI113" s="794"/>
      <c r="CJ113" s="794"/>
      <c r="CK113" s="982"/>
      <c r="CL113" s="983"/>
      <c r="CM113" s="788" t="s">
        <v>405</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15">
      <c r="A114" s="945"/>
      <c r="B114" s="946"/>
      <c r="C114" s="789" t="s">
        <v>481</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26557</v>
      </c>
      <c r="AB114" s="782"/>
      <c r="AC114" s="782"/>
      <c r="AD114" s="782"/>
      <c r="AE114" s="783"/>
      <c r="AF114" s="784">
        <v>27062</v>
      </c>
      <c r="AG114" s="782"/>
      <c r="AH114" s="782"/>
      <c r="AI114" s="782"/>
      <c r="AJ114" s="783"/>
      <c r="AK114" s="784">
        <v>38907</v>
      </c>
      <c r="AL114" s="782"/>
      <c r="AM114" s="782"/>
      <c r="AN114" s="782"/>
      <c r="AO114" s="783"/>
      <c r="AP114" s="785">
        <v>0.6</v>
      </c>
      <c r="AQ114" s="786"/>
      <c r="AR114" s="786"/>
      <c r="AS114" s="786"/>
      <c r="AT114" s="787"/>
      <c r="AU114" s="976"/>
      <c r="AV114" s="977"/>
      <c r="AW114" s="977"/>
      <c r="AX114" s="977"/>
      <c r="AY114" s="977"/>
      <c r="AZ114" s="788" t="s">
        <v>482</v>
      </c>
      <c r="BA114" s="789"/>
      <c r="BB114" s="789"/>
      <c r="BC114" s="789"/>
      <c r="BD114" s="789"/>
      <c r="BE114" s="789"/>
      <c r="BF114" s="789"/>
      <c r="BG114" s="789"/>
      <c r="BH114" s="789"/>
      <c r="BI114" s="789"/>
      <c r="BJ114" s="789"/>
      <c r="BK114" s="789"/>
      <c r="BL114" s="789"/>
      <c r="BM114" s="789"/>
      <c r="BN114" s="789"/>
      <c r="BO114" s="789"/>
      <c r="BP114" s="790"/>
      <c r="BQ114" s="791">
        <v>1441250</v>
      </c>
      <c r="BR114" s="792"/>
      <c r="BS114" s="792"/>
      <c r="BT114" s="792"/>
      <c r="BU114" s="792"/>
      <c r="BV114" s="792">
        <v>1524050</v>
      </c>
      <c r="BW114" s="792"/>
      <c r="BX114" s="792"/>
      <c r="BY114" s="792"/>
      <c r="BZ114" s="792"/>
      <c r="CA114" s="792">
        <v>1567097</v>
      </c>
      <c r="CB114" s="792"/>
      <c r="CC114" s="792"/>
      <c r="CD114" s="792"/>
      <c r="CE114" s="792"/>
      <c r="CF114" s="793">
        <v>25.2</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15">
      <c r="A115" s="945"/>
      <c r="B115" s="946"/>
      <c r="C115" s="789" t="s">
        <v>373</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130</v>
      </c>
      <c r="AB115" s="782"/>
      <c r="AC115" s="782"/>
      <c r="AD115" s="782"/>
      <c r="AE115" s="783"/>
      <c r="AF115" s="784" t="s">
        <v>201</v>
      </c>
      <c r="AG115" s="782"/>
      <c r="AH115" s="782"/>
      <c r="AI115" s="782"/>
      <c r="AJ115" s="783"/>
      <c r="AK115" s="784" t="s">
        <v>201</v>
      </c>
      <c r="AL115" s="782"/>
      <c r="AM115" s="782"/>
      <c r="AN115" s="782"/>
      <c r="AO115" s="783"/>
      <c r="AP115" s="785" t="s">
        <v>201</v>
      </c>
      <c r="AQ115" s="786"/>
      <c r="AR115" s="786"/>
      <c r="AS115" s="786"/>
      <c r="AT115" s="787"/>
      <c r="AU115" s="976"/>
      <c r="AV115" s="977"/>
      <c r="AW115" s="977"/>
      <c r="AX115" s="977"/>
      <c r="AY115" s="977"/>
      <c r="AZ115" s="788" t="s">
        <v>343</v>
      </c>
      <c r="BA115" s="789"/>
      <c r="BB115" s="789"/>
      <c r="BC115" s="789"/>
      <c r="BD115" s="789"/>
      <c r="BE115" s="789"/>
      <c r="BF115" s="789"/>
      <c r="BG115" s="789"/>
      <c r="BH115" s="789"/>
      <c r="BI115" s="789"/>
      <c r="BJ115" s="789"/>
      <c r="BK115" s="789"/>
      <c r="BL115" s="789"/>
      <c r="BM115" s="789"/>
      <c r="BN115" s="789"/>
      <c r="BO115" s="789"/>
      <c r="BP115" s="790"/>
      <c r="BQ115" s="791" t="s">
        <v>201</v>
      </c>
      <c r="BR115" s="792"/>
      <c r="BS115" s="792"/>
      <c r="BT115" s="792"/>
      <c r="BU115" s="792"/>
      <c r="BV115" s="792" t="s">
        <v>201</v>
      </c>
      <c r="BW115" s="792"/>
      <c r="BX115" s="792"/>
      <c r="BY115" s="792"/>
      <c r="BZ115" s="792"/>
      <c r="CA115" s="792" t="s">
        <v>201</v>
      </c>
      <c r="CB115" s="792"/>
      <c r="CC115" s="792"/>
      <c r="CD115" s="792"/>
      <c r="CE115" s="792"/>
      <c r="CF115" s="793" t="s">
        <v>201</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201</v>
      </c>
      <c r="AB116" s="782"/>
      <c r="AC116" s="782"/>
      <c r="AD116" s="782"/>
      <c r="AE116" s="783"/>
      <c r="AF116" s="784" t="s">
        <v>201</v>
      </c>
      <c r="AG116" s="782"/>
      <c r="AH116" s="782"/>
      <c r="AI116" s="782"/>
      <c r="AJ116" s="783"/>
      <c r="AK116" s="784" t="s">
        <v>201</v>
      </c>
      <c r="AL116" s="782"/>
      <c r="AM116" s="782"/>
      <c r="AN116" s="782"/>
      <c r="AO116" s="783"/>
      <c r="AP116" s="785" t="s">
        <v>201</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15">
      <c r="A117" s="756" t="s">
        <v>271</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324</v>
      </c>
      <c r="Z117" s="758"/>
      <c r="AA117" s="803">
        <v>2773688</v>
      </c>
      <c r="AB117" s="804"/>
      <c r="AC117" s="804"/>
      <c r="AD117" s="804"/>
      <c r="AE117" s="805"/>
      <c r="AF117" s="806">
        <v>2719591</v>
      </c>
      <c r="AG117" s="804"/>
      <c r="AH117" s="804"/>
      <c r="AI117" s="804"/>
      <c r="AJ117" s="805"/>
      <c r="AK117" s="806">
        <v>2678312</v>
      </c>
      <c r="AL117" s="804"/>
      <c r="AM117" s="804"/>
      <c r="AN117" s="804"/>
      <c r="AO117" s="805"/>
      <c r="AP117" s="807"/>
      <c r="AQ117" s="808"/>
      <c r="AR117" s="808"/>
      <c r="AS117" s="808"/>
      <c r="AT117" s="809"/>
      <c r="AU117" s="976"/>
      <c r="AV117" s="977"/>
      <c r="AW117" s="977"/>
      <c r="AX117" s="977"/>
      <c r="AY117" s="977"/>
      <c r="AZ117" s="810" t="s">
        <v>360</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339</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15">
      <c r="A118" s="756" t="s">
        <v>98</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472</v>
      </c>
      <c r="AB118" s="757"/>
      <c r="AC118" s="757"/>
      <c r="AD118" s="757"/>
      <c r="AE118" s="758"/>
      <c r="AF118" s="759" t="s">
        <v>473</v>
      </c>
      <c r="AG118" s="757"/>
      <c r="AH118" s="757"/>
      <c r="AI118" s="757"/>
      <c r="AJ118" s="758"/>
      <c r="AK118" s="759" t="s">
        <v>391</v>
      </c>
      <c r="AL118" s="757"/>
      <c r="AM118" s="757"/>
      <c r="AN118" s="757"/>
      <c r="AO118" s="758"/>
      <c r="AP118" s="759" t="s">
        <v>474</v>
      </c>
      <c r="AQ118" s="757"/>
      <c r="AR118" s="757"/>
      <c r="AS118" s="757"/>
      <c r="AT118" s="760"/>
      <c r="AU118" s="976"/>
      <c r="AV118" s="977"/>
      <c r="AW118" s="977"/>
      <c r="AX118" s="977"/>
      <c r="AY118" s="977"/>
      <c r="AZ118" s="813" t="s">
        <v>483</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484</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15">
      <c r="A119" s="986" t="s">
        <v>386</v>
      </c>
      <c r="B119" s="981"/>
      <c r="C119" s="772"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271</v>
      </c>
      <c r="BA119" s="69"/>
      <c r="BB119" s="69"/>
      <c r="BC119" s="69"/>
      <c r="BD119" s="69"/>
      <c r="BE119" s="69"/>
      <c r="BF119" s="69"/>
      <c r="BG119" s="69"/>
      <c r="BH119" s="69"/>
      <c r="BI119" s="69"/>
      <c r="BJ119" s="69"/>
      <c r="BK119" s="69"/>
      <c r="BL119" s="69"/>
      <c r="BM119" s="69"/>
      <c r="BN119" s="69"/>
      <c r="BO119" s="802" t="s">
        <v>170</v>
      </c>
      <c r="BP119" s="816"/>
      <c r="BQ119" s="814">
        <v>25913500</v>
      </c>
      <c r="BR119" s="815"/>
      <c r="BS119" s="815"/>
      <c r="BT119" s="815"/>
      <c r="BU119" s="815"/>
      <c r="BV119" s="815">
        <v>24218535</v>
      </c>
      <c r="BW119" s="815"/>
      <c r="BX119" s="815"/>
      <c r="BY119" s="815"/>
      <c r="BZ119" s="815"/>
      <c r="CA119" s="815">
        <v>22802227</v>
      </c>
      <c r="CB119" s="815"/>
      <c r="CC119" s="815"/>
      <c r="CD119" s="815"/>
      <c r="CE119" s="815"/>
      <c r="CF119" s="817"/>
      <c r="CG119" s="818"/>
      <c r="CH119" s="818"/>
      <c r="CI119" s="818"/>
      <c r="CJ119" s="819"/>
      <c r="CK119" s="984"/>
      <c r="CL119" s="985"/>
      <c r="CM119" s="813" t="s">
        <v>485</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201</v>
      </c>
      <c r="DH119" s="821"/>
      <c r="DI119" s="821"/>
      <c r="DJ119" s="821"/>
      <c r="DK119" s="822"/>
      <c r="DL119" s="823" t="s">
        <v>201</v>
      </c>
      <c r="DM119" s="821"/>
      <c r="DN119" s="821"/>
      <c r="DO119" s="821"/>
      <c r="DP119" s="822"/>
      <c r="DQ119" s="823" t="s">
        <v>201</v>
      </c>
      <c r="DR119" s="821"/>
      <c r="DS119" s="821"/>
      <c r="DT119" s="821"/>
      <c r="DU119" s="822"/>
      <c r="DV119" s="824" t="s">
        <v>201</v>
      </c>
      <c r="DW119" s="825"/>
      <c r="DX119" s="825"/>
      <c r="DY119" s="825"/>
      <c r="DZ119" s="826"/>
    </row>
    <row r="120" spans="1:130" s="48" customFormat="1" ht="26.25" customHeight="1" x14ac:dyDescent="0.15">
      <c r="A120" s="987"/>
      <c r="B120" s="983"/>
      <c r="C120" s="788" t="s">
        <v>139</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477</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2982040</v>
      </c>
      <c r="BR120" s="774"/>
      <c r="BS120" s="774"/>
      <c r="BT120" s="774"/>
      <c r="BU120" s="774"/>
      <c r="BV120" s="774">
        <v>3034165</v>
      </c>
      <c r="BW120" s="774"/>
      <c r="BX120" s="774"/>
      <c r="BY120" s="774"/>
      <c r="BZ120" s="774"/>
      <c r="CA120" s="774">
        <v>2952833</v>
      </c>
      <c r="CB120" s="774"/>
      <c r="CC120" s="774"/>
      <c r="CD120" s="774"/>
      <c r="CE120" s="774"/>
      <c r="CF120" s="775">
        <v>47.5</v>
      </c>
      <c r="CG120" s="776"/>
      <c r="CH120" s="776"/>
      <c r="CI120" s="776"/>
      <c r="CJ120" s="776"/>
      <c r="CK120" s="957" t="s">
        <v>267</v>
      </c>
      <c r="CL120" s="958"/>
      <c r="CM120" s="958"/>
      <c r="CN120" s="958"/>
      <c r="CO120" s="959"/>
      <c r="CP120" s="827" t="s">
        <v>377</v>
      </c>
      <c r="CQ120" s="828"/>
      <c r="CR120" s="828"/>
      <c r="CS120" s="828"/>
      <c r="CT120" s="828"/>
      <c r="CU120" s="828"/>
      <c r="CV120" s="828"/>
      <c r="CW120" s="828"/>
      <c r="CX120" s="828"/>
      <c r="CY120" s="828"/>
      <c r="CZ120" s="828"/>
      <c r="DA120" s="828"/>
      <c r="DB120" s="828"/>
      <c r="DC120" s="828"/>
      <c r="DD120" s="828"/>
      <c r="DE120" s="828"/>
      <c r="DF120" s="829"/>
      <c r="DG120" s="773">
        <v>7419452</v>
      </c>
      <c r="DH120" s="774"/>
      <c r="DI120" s="774"/>
      <c r="DJ120" s="774"/>
      <c r="DK120" s="774"/>
      <c r="DL120" s="774">
        <v>6873961</v>
      </c>
      <c r="DM120" s="774"/>
      <c r="DN120" s="774"/>
      <c r="DO120" s="774"/>
      <c r="DP120" s="774"/>
      <c r="DQ120" s="774">
        <v>6374080</v>
      </c>
      <c r="DR120" s="774"/>
      <c r="DS120" s="774"/>
      <c r="DT120" s="774"/>
      <c r="DU120" s="774"/>
      <c r="DV120" s="777">
        <v>102.5</v>
      </c>
      <c r="DW120" s="777"/>
      <c r="DX120" s="777"/>
      <c r="DY120" s="777"/>
      <c r="DZ120" s="778"/>
    </row>
    <row r="121" spans="1:130" s="48" customFormat="1" ht="26.25" customHeight="1" x14ac:dyDescent="0.15">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390</v>
      </c>
      <c r="BA121" s="789"/>
      <c r="BB121" s="789"/>
      <c r="BC121" s="789"/>
      <c r="BD121" s="789"/>
      <c r="BE121" s="789"/>
      <c r="BF121" s="789"/>
      <c r="BG121" s="789"/>
      <c r="BH121" s="789"/>
      <c r="BI121" s="789"/>
      <c r="BJ121" s="789"/>
      <c r="BK121" s="789"/>
      <c r="BL121" s="789"/>
      <c r="BM121" s="789"/>
      <c r="BN121" s="789"/>
      <c r="BO121" s="789"/>
      <c r="BP121" s="790"/>
      <c r="BQ121" s="791">
        <v>203968</v>
      </c>
      <c r="BR121" s="792"/>
      <c r="BS121" s="792"/>
      <c r="BT121" s="792"/>
      <c r="BU121" s="792"/>
      <c r="BV121" s="792">
        <v>157288</v>
      </c>
      <c r="BW121" s="792"/>
      <c r="BX121" s="792"/>
      <c r="BY121" s="792"/>
      <c r="BZ121" s="792"/>
      <c r="CA121" s="792">
        <v>97167</v>
      </c>
      <c r="CB121" s="792"/>
      <c r="CC121" s="792"/>
      <c r="CD121" s="792"/>
      <c r="CE121" s="792"/>
      <c r="CF121" s="793">
        <v>1.6</v>
      </c>
      <c r="CG121" s="794"/>
      <c r="CH121" s="794"/>
      <c r="CI121" s="794"/>
      <c r="CJ121" s="794"/>
      <c r="CK121" s="960"/>
      <c r="CL121" s="961"/>
      <c r="CM121" s="961"/>
      <c r="CN121" s="961"/>
      <c r="CO121" s="962"/>
      <c r="CP121" s="830" t="s">
        <v>464</v>
      </c>
      <c r="CQ121" s="831"/>
      <c r="CR121" s="831"/>
      <c r="CS121" s="831"/>
      <c r="CT121" s="831"/>
      <c r="CU121" s="831"/>
      <c r="CV121" s="831"/>
      <c r="CW121" s="831"/>
      <c r="CX121" s="831"/>
      <c r="CY121" s="831"/>
      <c r="CZ121" s="831"/>
      <c r="DA121" s="831"/>
      <c r="DB121" s="831"/>
      <c r="DC121" s="831"/>
      <c r="DD121" s="831"/>
      <c r="DE121" s="831"/>
      <c r="DF121" s="832"/>
      <c r="DG121" s="791">
        <v>2459477</v>
      </c>
      <c r="DH121" s="792"/>
      <c r="DI121" s="792"/>
      <c r="DJ121" s="792"/>
      <c r="DK121" s="792"/>
      <c r="DL121" s="792">
        <v>2281427</v>
      </c>
      <c r="DM121" s="792"/>
      <c r="DN121" s="792"/>
      <c r="DO121" s="792"/>
      <c r="DP121" s="792"/>
      <c r="DQ121" s="792">
        <v>2367199</v>
      </c>
      <c r="DR121" s="792"/>
      <c r="DS121" s="792"/>
      <c r="DT121" s="792"/>
      <c r="DU121" s="792"/>
      <c r="DV121" s="795">
        <v>38.1</v>
      </c>
      <c r="DW121" s="795"/>
      <c r="DX121" s="795"/>
      <c r="DY121" s="795"/>
      <c r="DZ121" s="796"/>
    </row>
    <row r="122" spans="1:130" s="48" customFormat="1" ht="26.25" customHeight="1" x14ac:dyDescent="0.15">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487</v>
      </c>
      <c r="BA122" s="797"/>
      <c r="BB122" s="797"/>
      <c r="BC122" s="797"/>
      <c r="BD122" s="797"/>
      <c r="BE122" s="797"/>
      <c r="BF122" s="797"/>
      <c r="BG122" s="797"/>
      <c r="BH122" s="797"/>
      <c r="BI122" s="797"/>
      <c r="BJ122" s="797"/>
      <c r="BK122" s="797"/>
      <c r="BL122" s="797"/>
      <c r="BM122" s="797"/>
      <c r="BN122" s="797"/>
      <c r="BO122" s="797"/>
      <c r="BP122" s="798"/>
      <c r="BQ122" s="814">
        <v>16236319</v>
      </c>
      <c r="BR122" s="815"/>
      <c r="BS122" s="815"/>
      <c r="BT122" s="815"/>
      <c r="BU122" s="815"/>
      <c r="BV122" s="815">
        <v>15215096</v>
      </c>
      <c r="BW122" s="815"/>
      <c r="BX122" s="815"/>
      <c r="BY122" s="815"/>
      <c r="BZ122" s="815"/>
      <c r="CA122" s="815">
        <v>14209808</v>
      </c>
      <c r="CB122" s="815"/>
      <c r="CC122" s="815"/>
      <c r="CD122" s="815"/>
      <c r="CE122" s="815"/>
      <c r="CF122" s="833">
        <v>228.6</v>
      </c>
      <c r="CG122" s="834"/>
      <c r="CH122" s="834"/>
      <c r="CI122" s="834"/>
      <c r="CJ122" s="834"/>
      <c r="CK122" s="960"/>
      <c r="CL122" s="961"/>
      <c r="CM122" s="961"/>
      <c r="CN122" s="961"/>
      <c r="CO122" s="962"/>
      <c r="CP122" s="830" t="s">
        <v>312</v>
      </c>
      <c r="CQ122" s="831"/>
      <c r="CR122" s="831"/>
      <c r="CS122" s="831"/>
      <c r="CT122" s="831"/>
      <c r="CU122" s="831"/>
      <c r="CV122" s="831"/>
      <c r="CW122" s="831"/>
      <c r="CX122" s="831"/>
      <c r="CY122" s="831"/>
      <c r="CZ122" s="831"/>
      <c r="DA122" s="831"/>
      <c r="DB122" s="831"/>
      <c r="DC122" s="831"/>
      <c r="DD122" s="831"/>
      <c r="DE122" s="831"/>
      <c r="DF122" s="832"/>
      <c r="DG122" s="791">
        <v>161037</v>
      </c>
      <c r="DH122" s="792"/>
      <c r="DI122" s="792"/>
      <c r="DJ122" s="792"/>
      <c r="DK122" s="792"/>
      <c r="DL122" s="792">
        <v>144397</v>
      </c>
      <c r="DM122" s="792"/>
      <c r="DN122" s="792"/>
      <c r="DO122" s="792"/>
      <c r="DP122" s="792"/>
      <c r="DQ122" s="792">
        <v>128415</v>
      </c>
      <c r="DR122" s="792"/>
      <c r="DS122" s="792"/>
      <c r="DT122" s="792"/>
      <c r="DU122" s="792"/>
      <c r="DV122" s="795">
        <v>2.1</v>
      </c>
      <c r="DW122" s="795"/>
      <c r="DX122" s="795"/>
      <c r="DY122" s="795"/>
      <c r="DZ122" s="796"/>
    </row>
    <row r="123" spans="1:130" s="48" customFormat="1" ht="26.25" customHeight="1" x14ac:dyDescent="0.15">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271</v>
      </c>
      <c r="BA123" s="69"/>
      <c r="BB123" s="69"/>
      <c r="BC123" s="69"/>
      <c r="BD123" s="69"/>
      <c r="BE123" s="69"/>
      <c r="BF123" s="69"/>
      <c r="BG123" s="69"/>
      <c r="BH123" s="69"/>
      <c r="BI123" s="69"/>
      <c r="BJ123" s="69"/>
      <c r="BK123" s="69"/>
      <c r="BL123" s="69"/>
      <c r="BM123" s="69"/>
      <c r="BN123" s="69"/>
      <c r="BO123" s="802" t="s">
        <v>221</v>
      </c>
      <c r="BP123" s="816"/>
      <c r="BQ123" s="835">
        <v>19422327</v>
      </c>
      <c r="BR123" s="836"/>
      <c r="BS123" s="836"/>
      <c r="BT123" s="836"/>
      <c r="BU123" s="836"/>
      <c r="BV123" s="836">
        <v>18406549</v>
      </c>
      <c r="BW123" s="836"/>
      <c r="BX123" s="836"/>
      <c r="BY123" s="836"/>
      <c r="BZ123" s="836"/>
      <c r="CA123" s="836">
        <v>17259808</v>
      </c>
      <c r="CB123" s="836"/>
      <c r="CC123" s="836"/>
      <c r="CD123" s="836"/>
      <c r="CE123" s="836"/>
      <c r="CF123" s="817"/>
      <c r="CG123" s="818"/>
      <c r="CH123" s="818"/>
      <c r="CI123" s="818"/>
      <c r="CJ123" s="819"/>
      <c r="CK123" s="960"/>
      <c r="CL123" s="961"/>
      <c r="CM123" s="961"/>
      <c r="CN123" s="961"/>
      <c r="CO123" s="962"/>
      <c r="CP123" s="830"/>
      <c r="CQ123" s="831"/>
      <c r="CR123" s="831"/>
      <c r="CS123" s="831"/>
      <c r="CT123" s="831"/>
      <c r="CU123" s="831"/>
      <c r="CV123" s="831"/>
      <c r="CW123" s="831"/>
      <c r="CX123" s="831"/>
      <c r="CY123" s="831"/>
      <c r="CZ123" s="831"/>
      <c r="DA123" s="831"/>
      <c r="DB123" s="831"/>
      <c r="DC123" s="831"/>
      <c r="DD123" s="831"/>
      <c r="DE123" s="831"/>
      <c r="DF123" s="832"/>
      <c r="DG123" s="781"/>
      <c r="DH123" s="782"/>
      <c r="DI123" s="782"/>
      <c r="DJ123" s="782"/>
      <c r="DK123" s="783"/>
      <c r="DL123" s="784"/>
      <c r="DM123" s="782"/>
      <c r="DN123" s="782"/>
      <c r="DO123" s="782"/>
      <c r="DP123" s="783"/>
      <c r="DQ123" s="784"/>
      <c r="DR123" s="782"/>
      <c r="DS123" s="782"/>
      <c r="DT123" s="782"/>
      <c r="DU123" s="783"/>
      <c r="DV123" s="785"/>
      <c r="DW123" s="786"/>
      <c r="DX123" s="786"/>
      <c r="DY123" s="786"/>
      <c r="DZ123" s="787"/>
    </row>
    <row r="124" spans="1:130" s="48" customFormat="1" ht="26.25" customHeight="1" x14ac:dyDescent="0.15">
      <c r="A124" s="987"/>
      <c r="B124" s="983"/>
      <c r="C124" s="788" t="s">
        <v>339</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488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101.5</v>
      </c>
      <c r="BR124" s="841"/>
      <c r="BS124" s="841"/>
      <c r="BT124" s="841"/>
      <c r="BU124" s="841"/>
      <c r="BV124" s="841">
        <v>93.8</v>
      </c>
      <c r="BW124" s="841"/>
      <c r="BX124" s="841"/>
      <c r="BY124" s="841"/>
      <c r="BZ124" s="841"/>
      <c r="CA124" s="841">
        <v>89.1</v>
      </c>
      <c r="CB124" s="841"/>
      <c r="CC124" s="841"/>
      <c r="CD124" s="841"/>
      <c r="CE124" s="841"/>
      <c r="CF124" s="842"/>
      <c r="CG124" s="843"/>
      <c r="CH124" s="843"/>
      <c r="CI124" s="843"/>
      <c r="CJ124" s="844"/>
      <c r="CK124" s="963"/>
      <c r="CL124" s="963"/>
      <c r="CM124" s="963"/>
      <c r="CN124" s="963"/>
      <c r="CO124" s="964"/>
      <c r="CP124" s="830" t="s">
        <v>489</v>
      </c>
      <c r="CQ124" s="831"/>
      <c r="CR124" s="831"/>
      <c r="CS124" s="831"/>
      <c r="CT124" s="831"/>
      <c r="CU124" s="831"/>
      <c r="CV124" s="831"/>
      <c r="CW124" s="831"/>
      <c r="CX124" s="831"/>
      <c r="CY124" s="831"/>
      <c r="CZ124" s="831"/>
      <c r="DA124" s="831"/>
      <c r="DB124" s="831"/>
      <c r="DC124" s="831"/>
      <c r="DD124" s="831"/>
      <c r="DE124" s="831"/>
      <c r="DF124" s="832"/>
      <c r="DG124" s="820" t="s">
        <v>201</v>
      </c>
      <c r="DH124" s="821"/>
      <c r="DI124" s="821"/>
      <c r="DJ124" s="821"/>
      <c r="DK124" s="822"/>
      <c r="DL124" s="823" t="s">
        <v>201</v>
      </c>
      <c r="DM124" s="821"/>
      <c r="DN124" s="821"/>
      <c r="DO124" s="821"/>
      <c r="DP124" s="822"/>
      <c r="DQ124" s="823" t="s">
        <v>201</v>
      </c>
      <c r="DR124" s="821"/>
      <c r="DS124" s="821"/>
      <c r="DT124" s="821"/>
      <c r="DU124" s="822"/>
      <c r="DV124" s="824" t="s">
        <v>201</v>
      </c>
      <c r="DW124" s="825"/>
      <c r="DX124" s="825"/>
      <c r="DY124" s="825"/>
      <c r="DZ124" s="826"/>
    </row>
    <row r="125" spans="1:130" s="48" customFormat="1" ht="26.25" customHeight="1" x14ac:dyDescent="0.15">
      <c r="A125" s="987"/>
      <c r="B125" s="983"/>
      <c r="C125" s="788" t="s">
        <v>484</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492</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15">
      <c r="A126" s="987"/>
      <c r="B126" s="983"/>
      <c r="C126" s="788" t="s">
        <v>485</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201</v>
      </c>
      <c r="AB126" s="782"/>
      <c r="AC126" s="782"/>
      <c r="AD126" s="782"/>
      <c r="AE126" s="783"/>
      <c r="AF126" s="784" t="s">
        <v>201</v>
      </c>
      <c r="AG126" s="782"/>
      <c r="AH126" s="782"/>
      <c r="AI126" s="782"/>
      <c r="AJ126" s="783"/>
      <c r="AK126" s="784" t="s">
        <v>201</v>
      </c>
      <c r="AL126" s="782"/>
      <c r="AM126" s="782"/>
      <c r="AN126" s="782"/>
      <c r="AO126" s="783"/>
      <c r="AP126" s="785" t="s">
        <v>201</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416</v>
      </c>
      <c r="CQ126" s="789"/>
      <c r="CR126" s="789"/>
      <c r="CS126" s="789"/>
      <c r="CT126" s="789"/>
      <c r="CU126" s="789"/>
      <c r="CV126" s="789"/>
      <c r="CW126" s="789"/>
      <c r="CX126" s="789"/>
      <c r="CY126" s="789"/>
      <c r="CZ126" s="789"/>
      <c r="DA126" s="789"/>
      <c r="DB126" s="789"/>
      <c r="DC126" s="789"/>
      <c r="DD126" s="789"/>
      <c r="DE126" s="789"/>
      <c r="DF126" s="790"/>
      <c r="DG126" s="791" t="s">
        <v>201</v>
      </c>
      <c r="DH126" s="792"/>
      <c r="DI126" s="792"/>
      <c r="DJ126" s="792"/>
      <c r="DK126" s="792"/>
      <c r="DL126" s="792" t="s">
        <v>201</v>
      </c>
      <c r="DM126" s="792"/>
      <c r="DN126" s="792"/>
      <c r="DO126" s="792"/>
      <c r="DP126" s="792"/>
      <c r="DQ126" s="792" t="s">
        <v>201</v>
      </c>
      <c r="DR126" s="792"/>
      <c r="DS126" s="792"/>
      <c r="DT126" s="792"/>
      <c r="DU126" s="792"/>
      <c r="DV126" s="795" t="s">
        <v>201</v>
      </c>
      <c r="DW126" s="795"/>
      <c r="DX126" s="795"/>
      <c r="DY126" s="795"/>
      <c r="DZ126" s="796"/>
    </row>
    <row r="127" spans="1:130" s="48" customFormat="1" ht="26.25" customHeight="1" x14ac:dyDescent="0.15">
      <c r="A127" s="988"/>
      <c r="B127" s="985"/>
      <c r="C127" s="813" t="s">
        <v>81</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130</v>
      </c>
      <c r="AB127" s="782"/>
      <c r="AC127" s="782"/>
      <c r="AD127" s="782"/>
      <c r="AE127" s="783"/>
      <c r="AF127" s="784" t="s">
        <v>201</v>
      </c>
      <c r="AG127" s="782"/>
      <c r="AH127" s="782"/>
      <c r="AI127" s="782"/>
      <c r="AJ127" s="783"/>
      <c r="AK127" s="784" t="s">
        <v>201</v>
      </c>
      <c r="AL127" s="782"/>
      <c r="AM127" s="782"/>
      <c r="AN127" s="782"/>
      <c r="AO127" s="783"/>
      <c r="AP127" s="785" t="s">
        <v>201</v>
      </c>
      <c r="AQ127" s="786"/>
      <c r="AR127" s="786"/>
      <c r="AS127" s="786"/>
      <c r="AT127" s="787"/>
      <c r="AU127" s="56"/>
      <c r="AV127" s="56"/>
      <c r="AW127" s="56"/>
      <c r="AX127" s="845" t="s">
        <v>494</v>
      </c>
      <c r="AY127" s="846"/>
      <c r="AZ127" s="846"/>
      <c r="BA127" s="846"/>
      <c r="BB127" s="846"/>
      <c r="BC127" s="846"/>
      <c r="BD127" s="846"/>
      <c r="BE127" s="847"/>
      <c r="BF127" s="848" t="s">
        <v>441</v>
      </c>
      <c r="BG127" s="846"/>
      <c r="BH127" s="846"/>
      <c r="BI127" s="846"/>
      <c r="BJ127" s="846"/>
      <c r="BK127" s="846"/>
      <c r="BL127" s="847"/>
      <c r="BM127" s="848" t="s">
        <v>417</v>
      </c>
      <c r="BN127" s="846"/>
      <c r="BO127" s="846"/>
      <c r="BP127" s="846"/>
      <c r="BQ127" s="846"/>
      <c r="BR127" s="846"/>
      <c r="BS127" s="847"/>
      <c r="BT127" s="848" t="s">
        <v>408</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445</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15">
      <c r="A128" s="850" t="s">
        <v>495</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33187</v>
      </c>
      <c r="AB128" s="766"/>
      <c r="AC128" s="766"/>
      <c r="AD128" s="766"/>
      <c r="AE128" s="767"/>
      <c r="AF128" s="768">
        <v>30507</v>
      </c>
      <c r="AG128" s="766"/>
      <c r="AH128" s="766"/>
      <c r="AI128" s="766"/>
      <c r="AJ128" s="767"/>
      <c r="AK128" s="768">
        <v>15261</v>
      </c>
      <c r="AL128" s="766"/>
      <c r="AM128" s="766"/>
      <c r="AN128" s="766"/>
      <c r="AO128" s="767"/>
      <c r="AP128" s="854"/>
      <c r="AQ128" s="855"/>
      <c r="AR128" s="855"/>
      <c r="AS128" s="855"/>
      <c r="AT128" s="856"/>
      <c r="AU128" s="56"/>
      <c r="AV128" s="56"/>
      <c r="AW128" s="56"/>
      <c r="AX128" s="762" t="s">
        <v>308</v>
      </c>
      <c r="AY128" s="763"/>
      <c r="AZ128" s="763"/>
      <c r="BA128" s="763"/>
      <c r="BB128" s="763"/>
      <c r="BC128" s="763"/>
      <c r="BD128" s="763"/>
      <c r="BE128" s="764"/>
      <c r="BF128" s="857" t="s">
        <v>201</v>
      </c>
      <c r="BG128" s="858"/>
      <c r="BH128" s="858"/>
      <c r="BI128" s="858"/>
      <c r="BJ128" s="858"/>
      <c r="BK128" s="858"/>
      <c r="BL128" s="859"/>
      <c r="BM128" s="857">
        <v>13.81</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402</v>
      </c>
      <c r="CQ128" s="656"/>
      <c r="CR128" s="656"/>
      <c r="CS128" s="656"/>
      <c r="CT128" s="656"/>
      <c r="CU128" s="656"/>
      <c r="CV128" s="656"/>
      <c r="CW128" s="656"/>
      <c r="CX128" s="656"/>
      <c r="CY128" s="656"/>
      <c r="CZ128" s="656"/>
      <c r="DA128" s="656"/>
      <c r="DB128" s="656"/>
      <c r="DC128" s="656"/>
      <c r="DD128" s="656"/>
      <c r="DE128" s="656"/>
      <c r="DF128" s="862"/>
      <c r="DG128" s="863" t="s">
        <v>201</v>
      </c>
      <c r="DH128" s="864"/>
      <c r="DI128" s="864"/>
      <c r="DJ128" s="864"/>
      <c r="DK128" s="864"/>
      <c r="DL128" s="864" t="s">
        <v>201</v>
      </c>
      <c r="DM128" s="864"/>
      <c r="DN128" s="864"/>
      <c r="DO128" s="864"/>
      <c r="DP128" s="864"/>
      <c r="DQ128" s="864" t="s">
        <v>201</v>
      </c>
      <c r="DR128" s="864"/>
      <c r="DS128" s="864"/>
      <c r="DT128" s="864"/>
      <c r="DU128" s="864"/>
      <c r="DV128" s="865" t="s">
        <v>201</v>
      </c>
      <c r="DW128" s="865"/>
      <c r="DX128" s="865"/>
      <c r="DY128" s="865"/>
      <c r="DZ128" s="866"/>
    </row>
    <row r="129" spans="1:131" s="48" customFormat="1" ht="26.25" customHeight="1" x14ac:dyDescent="0.15">
      <c r="A129" s="779" t="s">
        <v>175</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8030327</v>
      </c>
      <c r="AB129" s="782"/>
      <c r="AC129" s="782"/>
      <c r="AD129" s="782"/>
      <c r="AE129" s="783"/>
      <c r="AF129" s="784">
        <v>7790144</v>
      </c>
      <c r="AG129" s="782"/>
      <c r="AH129" s="782"/>
      <c r="AI129" s="782"/>
      <c r="AJ129" s="783"/>
      <c r="AK129" s="784">
        <v>7759544</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201</v>
      </c>
      <c r="BG129" s="875"/>
      <c r="BH129" s="875"/>
      <c r="BI129" s="875"/>
      <c r="BJ129" s="875"/>
      <c r="BK129" s="875"/>
      <c r="BL129" s="876"/>
      <c r="BM129" s="874">
        <v>18.809999999999999</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496</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497</v>
      </c>
      <c r="X130" s="868"/>
      <c r="Y130" s="868"/>
      <c r="Z130" s="869"/>
      <c r="AA130" s="781">
        <v>1639624</v>
      </c>
      <c r="AB130" s="782"/>
      <c r="AC130" s="782"/>
      <c r="AD130" s="782"/>
      <c r="AE130" s="783"/>
      <c r="AF130" s="784">
        <v>1597038</v>
      </c>
      <c r="AG130" s="782"/>
      <c r="AH130" s="782"/>
      <c r="AI130" s="782"/>
      <c r="AJ130" s="783"/>
      <c r="AK130" s="784">
        <v>1543921</v>
      </c>
      <c r="AL130" s="782"/>
      <c r="AM130" s="782"/>
      <c r="AN130" s="782"/>
      <c r="AO130" s="783"/>
      <c r="AP130" s="870"/>
      <c r="AQ130" s="871"/>
      <c r="AR130" s="871"/>
      <c r="AS130" s="871"/>
      <c r="AT130" s="872"/>
      <c r="AU130" s="67"/>
      <c r="AV130" s="67"/>
      <c r="AW130" s="67"/>
      <c r="AX130" s="873" t="s">
        <v>431</v>
      </c>
      <c r="AY130" s="789"/>
      <c r="AZ130" s="789"/>
      <c r="BA130" s="789"/>
      <c r="BB130" s="789"/>
      <c r="BC130" s="789"/>
      <c r="BD130" s="789"/>
      <c r="BE130" s="790"/>
      <c r="BF130" s="878">
        <v>17.600000000000001</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177</v>
      </c>
      <c r="X131" s="885"/>
      <c r="Y131" s="885"/>
      <c r="Z131" s="886"/>
      <c r="AA131" s="820">
        <v>6390703</v>
      </c>
      <c r="AB131" s="821"/>
      <c r="AC131" s="821"/>
      <c r="AD131" s="821"/>
      <c r="AE131" s="822"/>
      <c r="AF131" s="823">
        <v>6193106</v>
      </c>
      <c r="AG131" s="821"/>
      <c r="AH131" s="821"/>
      <c r="AI131" s="821"/>
      <c r="AJ131" s="822"/>
      <c r="AK131" s="823">
        <v>6215623</v>
      </c>
      <c r="AL131" s="821"/>
      <c r="AM131" s="821"/>
      <c r="AN131" s="821"/>
      <c r="AO131" s="822"/>
      <c r="AP131" s="887"/>
      <c r="AQ131" s="888"/>
      <c r="AR131" s="888"/>
      <c r="AS131" s="888"/>
      <c r="AT131" s="889"/>
      <c r="AU131" s="67"/>
      <c r="AV131" s="67"/>
      <c r="AW131" s="67"/>
      <c r="AX131" s="890" t="s">
        <v>65</v>
      </c>
      <c r="AY131" s="656"/>
      <c r="AZ131" s="656"/>
      <c r="BA131" s="656"/>
      <c r="BB131" s="656"/>
      <c r="BC131" s="656"/>
      <c r="BD131" s="656"/>
      <c r="BE131" s="862"/>
      <c r="BF131" s="891">
        <v>89.1</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30</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498</v>
      </c>
      <c r="W132" s="897"/>
      <c r="X132" s="897"/>
      <c r="Y132" s="897"/>
      <c r="Z132" s="898"/>
      <c r="AA132" s="899">
        <v>17.226226910000001</v>
      </c>
      <c r="AB132" s="900"/>
      <c r="AC132" s="900"/>
      <c r="AD132" s="900"/>
      <c r="AE132" s="901"/>
      <c r="AF132" s="902">
        <v>17.633252200000001</v>
      </c>
      <c r="AG132" s="900"/>
      <c r="AH132" s="900"/>
      <c r="AI132" s="900"/>
      <c r="AJ132" s="901"/>
      <c r="AK132" s="902">
        <v>18.005113890000001</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89</v>
      </c>
      <c r="W133" s="904"/>
      <c r="X133" s="904"/>
      <c r="Y133" s="904"/>
      <c r="Z133" s="905"/>
      <c r="AA133" s="906">
        <v>17.2</v>
      </c>
      <c r="AB133" s="907"/>
      <c r="AC133" s="907"/>
      <c r="AD133" s="907"/>
      <c r="AE133" s="908"/>
      <c r="AF133" s="906">
        <v>17.2</v>
      </c>
      <c r="AG133" s="907"/>
      <c r="AH133" s="907"/>
      <c r="AI133" s="907"/>
      <c r="AJ133" s="908"/>
      <c r="AK133" s="906">
        <v>17.600000000000001</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MNp26xAmNSSqTIFDhnEBgkkctEbyv2TkA21/yLZmBVJT45CkB1BKi5ObXA2XK6MQj2FxHWIXttmVN3X94uzNw==" saltValue="HhGMzFTgSnoTzM5fUlm9W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7LfqhZEBZwyZb4QcpOt1l+LmhOnW1crWBOrWOy3JD5MF4HR9e0YtzmcPBb0tmpoR7Ihsx37Q/j5J3FLHL8krmw==" saltValue="if1VmkYL+mkvadfI8KJ0h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MlCU5JUFpN489YCMqPaVhAKgtWiF6ytGehP4O8cjXmidsxc/q4YXP7Kz5Aa0V3QucBZMvpTE5voVQQLXzOWA==" saltValue="h6D79xc15/uaFE3mGu0Hc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501</v>
      </c>
      <c r="AQ8" s="139" t="s">
        <v>502</v>
      </c>
      <c r="AR8" s="153" t="s">
        <v>422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503</v>
      </c>
      <c r="AL9" s="990"/>
      <c r="AM9" s="990"/>
      <c r="AN9" s="991"/>
      <c r="AO9" s="117">
        <v>2340467</v>
      </c>
      <c r="AP9" s="117">
        <v>118343</v>
      </c>
      <c r="AQ9" s="140">
        <v>67248</v>
      </c>
      <c r="AR9" s="154">
        <v>76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369738</v>
      </c>
      <c r="AP10" s="118">
        <v>18695</v>
      </c>
      <c r="AQ10" s="141">
        <v>9038</v>
      </c>
      <c r="AR10" s="155">
        <v>106.8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400</v>
      </c>
      <c r="AL11" s="990"/>
      <c r="AM11" s="990"/>
      <c r="AN11" s="991"/>
      <c r="AO11" s="118">
        <v>480</v>
      </c>
      <c r="AP11" s="118">
        <v>24</v>
      </c>
      <c r="AQ11" s="141">
        <v>320</v>
      </c>
      <c r="AR11" s="155">
        <v>-92.5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201</v>
      </c>
      <c r="AP12" s="118" t="s">
        <v>201</v>
      </c>
      <c r="AQ12" s="141">
        <v>22</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504</v>
      </c>
      <c r="AL13" s="990"/>
      <c r="AM13" s="990"/>
      <c r="AN13" s="991"/>
      <c r="AO13" s="118">
        <v>89156</v>
      </c>
      <c r="AP13" s="118">
        <v>4508</v>
      </c>
      <c r="AQ13" s="141">
        <v>2764</v>
      </c>
      <c r="AR13" s="155">
        <v>63.1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505</v>
      </c>
      <c r="AL14" s="990"/>
      <c r="AM14" s="990"/>
      <c r="AN14" s="991"/>
      <c r="AO14" s="118">
        <v>21581</v>
      </c>
      <c r="AP14" s="118">
        <v>1091</v>
      </c>
      <c r="AQ14" s="141">
        <v>1165</v>
      </c>
      <c r="AR14" s="155">
        <v>-6.4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310</v>
      </c>
      <c r="AL15" s="993"/>
      <c r="AM15" s="993"/>
      <c r="AN15" s="994"/>
      <c r="AO15" s="118">
        <v>-142099</v>
      </c>
      <c r="AP15" s="118">
        <v>-7185</v>
      </c>
      <c r="AQ15" s="141">
        <v>-3941</v>
      </c>
      <c r="AR15" s="155">
        <v>82.3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271</v>
      </c>
      <c r="AL16" s="993"/>
      <c r="AM16" s="993"/>
      <c r="AN16" s="994"/>
      <c r="AO16" s="118">
        <v>2679323</v>
      </c>
      <c r="AP16" s="118">
        <v>135477</v>
      </c>
      <c r="AQ16" s="141">
        <v>76616</v>
      </c>
      <c r="AR16" s="155">
        <v>76.8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336</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507</v>
      </c>
      <c r="AL21" s="996"/>
      <c r="AM21" s="996"/>
      <c r="AN21" s="997"/>
      <c r="AO21" s="120">
        <v>11.33</v>
      </c>
      <c r="AP21" s="130">
        <v>6.73</v>
      </c>
      <c r="AQ21" s="143">
        <v>4.5999999999999996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508</v>
      </c>
      <c r="AL22" s="996"/>
      <c r="AM22" s="996"/>
      <c r="AN22" s="997"/>
      <c r="AO22" s="121">
        <v>94.3</v>
      </c>
      <c r="AP22" s="131">
        <v>96.9</v>
      </c>
      <c r="AQ22" s="144">
        <v>-2.6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509</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501</v>
      </c>
      <c r="AQ31" s="139" t="s">
        <v>502</v>
      </c>
      <c r="AR31" s="153" t="s">
        <v>422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510</v>
      </c>
      <c r="AL32" s="1000"/>
      <c r="AM32" s="1000"/>
      <c r="AN32" s="1001"/>
      <c r="AO32" s="118">
        <v>1622780</v>
      </c>
      <c r="AP32" s="118">
        <v>82054</v>
      </c>
      <c r="AQ32" s="145">
        <v>33390</v>
      </c>
      <c r="AR32" s="155">
        <v>145.69999999999999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511</v>
      </c>
      <c r="AL33" s="1000"/>
      <c r="AM33" s="1000"/>
      <c r="AN33" s="1001"/>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512</v>
      </c>
      <c r="AL34" s="1000"/>
      <c r="AM34" s="1000"/>
      <c r="AN34" s="1001"/>
      <c r="AO34" s="118" t="s">
        <v>201</v>
      </c>
      <c r="AP34" s="118" t="s">
        <v>201</v>
      </c>
      <c r="AQ34" s="145" t="s">
        <v>201</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513</v>
      </c>
      <c r="AL35" s="1000"/>
      <c r="AM35" s="1000"/>
      <c r="AN35" s="1001"/>
      <c r="AO35" s="118">
        <v>1016625</v>
      </c>
      <c r="AP35" s="118">
        <v>51404</v>
      </c>
      <c r="AQ35" s="145">
        <v>8851</v>
      </c>
      <c r="AR35" s="155">
        <v>480.8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38907</v>
      </c>
      <c r="AP36" s="118">
        <v>1967</v>
      </c>
      <c r="AQ36" s="145">
        <v>2033</v>
      </c>
      <c r="AR36" s="155">
        <v>-3.2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346</v>
      </c>
      <c r="AL37" s="1000"/>
      <c r="AM37" s="1000"/>
      <c r="AN37" s="1001"/>
      <c r="AO37" s="118" t="s">
        <v>201</v>
      </c>
      <c r="AP37" s="118" t="s">
        <v>201</v>
      </c>
      <c r="AQ37" s="145">
        <v>640</v>
      </c>
      <c r="AR37" s="155" t="s">
        <v>201</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514</v>
      </c>
      <c r="AL38" s="1003"/>
      <c r="AM38" s="1003"/>
      <c r="AN38" s="1004"/>
      <c r="AO38" s="122" t="s">
        <v>201</v>
      </c>
      <c r="AP38" s="122" t="s">
        <v>201</v>
      </c>
      <c r="AQ38" s="146">
        <v>1</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87</v>
      </c>
      <c r="AL39" s="1003"/>
      <c r="AM39" s="1003"/>
      <c r="AN39" s="1004"/>
      <c r="AO39" s="118">
        <v>-15261</v>
      </c>
      <c r="AP39" s="118">
        <v>-772</v>
      </c>
      <c r="AQ39" s="145">
        <v>-3025</v>
      </c>
      <c r="AR39" s="155">
        <v>-74.5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515</v>
      </c>
      <c r="AL40" s="1000"/>
      <c r="AM40" s="1000"/>
      <c r="AN40" s="1001"/>
      <c r="AO40" s="118">
        <v>-1543921</v>
      </c>
      <c r="AP40" s="118">
        <v>-78066</v>
      </c>
      <c r="AQ40" s="145">
        <v>-26876</v>
      </c>
      <c r="AR40" s="155">
        <v>190.5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388</v>
      </c>
      <c r="AL41" s="1006"/>
      <c r="AM41" s="1006"/>
      <c r="AN41" s="1007"/>
      <c r="AO41" s="118">
        <v>1119130</v>
      </c>
      <c r="AP41" s="118">
        <v>56587</v>
      </c>
      <c r="AQ41" s="145">
        <v>15015</v>
      </c>
      <c r="AR41" s="155">
        <v>276.89999999999998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442</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490</v>
      </c>
      <c r="AO50" s="124" t="s">
        <v>491</v>
      </c>
      <c r="AP50" s="135" t="s">
        <v>518</v>
      </c>
      <c r="AQ50" s="148" t="s">
        <v>383</v>
      </c>
      <c r="AR50" s="158" t="s">
        <v>519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1493432</v>
      </c>
      <c r="AN51" s="115">
        <v>69862</v>
      </c>
      <c r="AO51" s="125">
        <v>302.89999999999998</v>
      </c>
      <c r="AP51" s="136">
        <v>59119</v>
      </c>
      <c r="AQ51" s="149">
        <v>9.6999999999999993</v>
      </c>
      <c r="AR51" s="159">
        <v>293.2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273</v>
      </c>
      <c r="AM52" s="109">
        <v>586415</v>
      </c>
      <c r="AN52" s="116">
        <v>27432</v>
      </c>
      <c r="AO52" s="126">
        <v>117.7</v>
      </c>
      <c r="AP52" s="137">
        <v>29900</v>
      </c>
      <c r="AQ52" s="150">
        <v>-14.7</v>
      </c>
      <c r="AR52" s="160">
        <v>132.4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480</v>
      </c>
      <c r="AL53" s="103"/>
      <c r="AM53" s="108">
        <v>830726</v>
      </c>
      <c r="AN53" s="115">
        <v>39483</v>
      </c>
      <c r="AO53" s="125">
        <v>-43.5</v>
      </c>
      <c r="AP53" s="136">
        <v>53895</v>
      </c>
      <c r="AQ53" s="149">
        <v>-8.8000000000000007</v>
      </c>
      <c r="AR53" s="159">
        <v>-34.700000000000003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273</v>
      </c>
      <c r="AM54" s="109">
        <v>536512</v>
      </c>
      <c r="AN54" s="116">
        <v>25500</v>
      </c>
      <c r="AO54" s="126">
        <v>-7</v>
      </c>
      <c r="AP54" s="137">
        <v>31224</v>
      </c>
      <c r="AQ54" s="150">
        <v>4.4000000000000004</v>
      </c>
      <c r="AR54" s="160">
        <v>-11.4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521</v>
      </c>
      <c r="AL55" s="103"/>
      <c r="AM55" s="108">
        <v>1369115</v>
      </c>
      <c r="AN55" s="115">
        <v>66269</v>
      </c>
      <c r="AO55" s="125">
        <v>67.8</v>
      </c>
      <c r="AP55" s="136">
        <v>47161</v>
      </c>
      <c r="AQ55" s="149">
        <v>-12.5</v>
      </c>
      <c r="AR55" s="159">
        <v>80.3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273</v>
      </c>
      <c r="AM56" s="109">
        <v>1217674</v>
      </c>
      <c r="AN56" s="116">
        <v>58939</v>
      </c>
      <c r="AO56" s="126">
        <v>131.1</v>
      </c>
      <c r="AP56" s="137">
        <v>24595</v>
      </c>
      <c r="AQ56" s="150">
        <v>-21.2</v>
      </c>
      <c r="AR56" s="160">
        <v>152.30000000000001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659521</v>
      </c>
      <c r="AN57" s="115">
        <v>32651</v>
      </c>
      <c r="AO57" s="125">
        <v>-50.7</v>
      </c>
      <c r="AP57" s="136">
        <v>43423</v>
      </c>
      <c r="AQ57" s="149">
        <v>-7.9</v>
      </c>
      <c r="AR57" s="159">
        <v>-42.8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273</v>
      </c>
      <c r="AM58" s="109">
        <v>451840</v>
      </c>
      <c r="AN58" s="116">
        <v>22369</v>
      </c>
      <c r="AO58" s="126">
        <v>-62</v>
      </c>
      <c r="AP58" s="137">
        <v>22207</v>
      </c>
      <c r="AQ58" s="150">
        <v>-9.6999999999999993</v>
      </c>
      <c r="AR58" s="160">
        <v>-52.3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784679</v>
      </c>
      <c r="AN59" s="115">
        <v>39676</v>
      </c>
      <c r="AO59" s="125">
        <v>21.5</v>
      </c>
      <c r="AP59" s="136">
        <v>45265</v>
      </c>
      <c r="AQ59" s="149">
        <v>4.2</v>
      </c>
      <c r="AR59" s="159">
        <v>17.3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273</v>
      </c>
      <c r="AM60" s="109">
        <v>661610</v>
      </c>
      <c r="AN60" s="116">
        <v>33454</v>
      </c>
      <c r="AO60" s="126">
        <v>49.6</v>
      </c>
      <c r="AP60" s="137">
        <v>22600</v>
      </c>
      <c r="AQ60" s="150">
        <v>1.8</v>
      </c>
      <c r="AR60" s="160">
        <v>47.8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1027495</v>
      </c>
      <c r="AN61" s="115">
        <v>49588</v>
      </c>
      <c r="AO61" s="125">
        <v>59.6</v>
      </c>
      <c r="AP61" s="136">
        <v>49773</v>
      </c>
      <c r="AQ61" s="151">
        <v>-3.1</v>
      </c>
      <c r="AR61" s="159">
        <v>62.7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273</v>
      </c>
      <c r="AM62" s="109">
        <v>690810</v>
      </c>
      <c r="AN62" s="116">
        <v>33539</v>
      </c>
      <c r="AO62" s="126">
        <v>45.9</v>
      </c>
      <c r="AP62" s="137">
        <v>26105</v>
      </c>
      <c r="AQ62" s="150">
        <v>-7.9</v>
      </c>
      <c r="AR62" s="160">
        <v>53.8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nlxjBZkzcD2fOZaw02MdR0Bh7rs9nyvqLelLwJr/1WSB5631F4GrNnR9yuU4mm9aw2nYr0r1eKEJp9MFh98LCA==" saltValue="kNWJUiu7QAAAtWjWtDUem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7fftgHazI7hVUQ9HK3zztDo6TRI8CG8pP+U7Id1yCOsaU/TEj/XTFZHDJfas/i3i2W+hL7ngiUDJc24kZxjwEQ==" saltValue="Q5NEy71mWpner61itBc9V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9WU+uFiEVwx46PxIvPobpQ8yIPjFxXUC9INuwKye8c/7V3lP0jiW+h9SpCMsjW8lOn7eEMPuYUVg8ahDlRrm7A==" saltValue="2txMPbTqGLQVczwbldTH5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525</v>
      </c>
      <c r="G46" s="177" t="s">
        <v>526</v>
      </c>
      <c r="H46" s="177" t="s">
        <v>527</v>
      </c>
      <c r="I46" s="177" t="s">
        <v>528</v>
      </c>
      <c r="J46" s="182" t="s">
        <v>253</v>
      </c>
    </row>
    <row r="47" spans="2:10" ht="57.75" customHeight="1" x14ac:dyDescent="0.15">
      <c r="B47" s="168"/>
      <c r="C47" s="1015" t="s">
        <v>3</v>
      </c>
      <c r="D47" s="1015"/>
      <c r="E47" s="1016"/>
      <c r="F47" s="174">
        <v>23.28</v>
      </c>
      <c r="G47" s="178">
        <v>20.89</v>
      </c>
      <c r="H47" s="178">
        <v>20.04</v>
      </c>
      <c r="I47" s="178">
        <v>20.77</v>
      </c>
      <c r="J47" s="183">
        <v>19.53</v>
      </c>
    </row>
    <row r="48" spans="2:10" ht="57.75" customHeight="1" x14ac:dyDescent="0.15">
      <c r="B48" s="169"/>
      <c r="C48" s="1017" t="s">
        <v>9</v>
      </c>
      <c r="D48" s="1017"/>
      <c r="E48" s="1018"/>
      <c r="F48" s="175">
        <v>0.46</v>
      </c>
      <c r="G48" s="179">
        <v>0.16</v>
      </c>
      <c r="H48" s="179">
        <v>0.2</v>
      </c>
      <c r="I48" s="179">
        <v>0.68</v>
      </c>
      <c r="J48" s="184">
        <v>0.32</v>
      </c>
    </row>
    <row r="49" spans="2:10" ht="57.75" customHeight="1" x14ac:dyDescent="0.15">
      <c r="B49" s="170"/>
      <c r="C49" s="1019" t="s">
        <v>16</v>
      </c>
      <c r="D49" s="1019"/>
      <c r="E49" s="1020"/>
      <c r="F49" s="176">
        <v>0.25</v>
      </c>
      <c r="G49" s="180">
        <v>3.89</v>
      </c>
      <c r="H49" s="180">
        <v>0.12</v>
      </c>
      <c r="I49" s="180">
        <v>0.48</v>
      </c>
      <c r="J49" s="185" t="s">
        <v>165</v>
      </c>
    </row>
    <row r="50" spans="2:10" x14ac:dyDescent="0.15"/>
  </sheetData>
  <sheetProtection algorithmName="SHA-512" hashValue="W/kToMUSRW/YlZZBJ1wsFocxEgcq2w4zOFDAmofCYoRchlbWIaZa2Ga76+uRYWzQ1Yw1hwRv+kSLXO0FfvY5Ew==" saltValue="GmAFErfEj7bQAZX41vz7k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525</v>
      </c>
      <c r="G33" s="201" t="s">
        <v>526</v>
      </c>
      <c r="H33" s="201" t="s">
        <v>527</v>
      </c>
      <c r="I33" s="201" t="s">
        <v>528</v>
      </c>
      <c r="J33" s="205" t="s">
        <v>253</v>
      </c>
      <c r="K33" s="186"/>
      <c r="L33" s="186"/>
      <c r="M33" s="186"/>
      <c r="N33" s="186"/>
      <c r="O33" s="186"/>
      <c r="P33" s="186"/>
    </row>
    <row r="34" spans="1:16" ht="39" customHeight="1" x14ac:dyDescent="0.15">
      <c r="A34" s="186"/>
      <c r="B34" s="188"/>
      <c r="C34" s="1021" t="s">
        <v>464</v>
      </c>
      <c r="D34" s="1021"/>
      <c r="E34" s="1022"/>
      <c r="F34" s="197">
        <v>12.65</v>
      </c>
      <c r="G34" s="202">
        <v>11.64</v>
      </c>
      <c r="H34" s="202">
        <v>9.6300000000000008</v>
      </c>
      <c r="I34" s="202">
        <v>8.99</v>
      </c>
      <c r="J34" s="206">
        <v>8.2899999999999991</v>
      </c>
      <c r="K34" s="186"/>
      <c r="L34" s="186"/>
      <c r="M34" s="186"/>
      <c r="N34" s="186"/>
      <c r="O34" s="186"/>
      <c r="P34" s="186"/>
    </row>
    <row r="35" spans="1:16" ht="39" customHeight="1" x14ac:dyDescent="0.15">
      <c r="A35" s="186"/>
      <c r="B35" s="189"/>
      <c r="C35" s="1023" t="s">
        <v>377</v>
      </c>
      <c r="D35" s="1023"/>
      <c r="E35" s="1024"/>
      <c r="F35" s="198">
        <v>0</v>
      </c>
      <c r="G35" s="203">
        <v>0</v>
      </c>
      <c r="H35" s="203">
        <v>0</v>
      </c>
      <c r="I35" s="203">
        <v>0</v>
      </c>
      <c r="J35" s="207">
        <v>0.69</v>
      </c>
      <c r="K35" s="186"/>
      <c r="L35" s="186"/>
      <c r="M35" s="186"/>
      <c r="N35" s="186"/>
      <c r="O35" s="186"/>
      <c r="P35" s="186"/>
    </row>
    <row r="36" spans="1:16" ht="39" customHeight="1" x14ac:dyDescent="0.15">
      <c r="A36" s="186"/>
      <c r="B36" s="189"/>
      <c r="C36" s="1023" t="s">
        <v>25</v>
      </c>
      <c r="D36" s="1023"/>
      <c r="E36" s="1024"/>
      <c r="F36" s="198">
        <v>0.14000000000000001</v>
      </c>
      <c r="G36" s="203">
        <v>0</v>
      </c>
      <c r="H36" s="203">
        <v>0.11</v>
      </c>
      <c r="I36" s="203">
        <v>0.1</v>
      </c>
      <c r="J36" s="207">
        <v>0.46</v>
      </c>
      <c r="K36" s="186"/>
      <c r="L36" s="186"/>
      <c r="M36" s="186"/>
      <c r="N36" s="186"/>
      <c r="O36" s="186"/>
      <c r="P36" s="186"/>
    </row>
    <row r="37" spans="1:16" ht="39" customHeight="1" x14ac:dyDescent="0.15">
      <c r="A37" s="186"/>
      <c r="B37" s="189"/>
      <c r="C37" s="1023" t="s">
        <v>452</v>
      </c>
      <c r="D37" s="1023"/>
      <c r="E37" s="1024"/>
      <c r="F37" s="198">
        <v>0.45</v>
      </c>
      <c r="G37" s="203">
        <v>0.15</v>
      </c>
      <c r="H37" s="203">
        <v>0.19</v>
      </c>
      <c r="I37" s="203">
        <v>0.67</v>
      </c>
      <c r="J37" s="207">
        <v>0.32</v>
      </c>
      <c r="K37" s="186"/>
      <c r="L37" s="186"/>
      <c r="M37" s="186"/>
      <c r="N37" s="186"/>
      <c r="O37" s="186"/>
      <c r="P37" s="186"/>
    </row>
    <row r="38" spans="1:16" ht="39" customHeight="1" x14ac:dyDescent="0.15">
      <c r="A38" s="186"/>
      <c r="B38" s="189"/>
      <c r="C38" s="1023" t="s">
        <v>462</v>
      </c>
      <c r="D38" s="1023"/>
      <c r="E38" s="1024"/>
      <c r="F38" s="198">
        <v>0.38</v>
      </c>
      <c r="G38" s="203">
        <v>0.48</v>
      </c>
      <c r="H38" s="203">
        <v>0.41</v>
      </c>
      <c r="I38" s="203">
        <v>0.14000000000000001</v>
      </c>
      <c r="J38" s="207">
        <v>0.11</v>
      </c>
      <c r="K38" s="186"/>
      <c r="L38" s="186"/>
      <c r="M38" s="186"/>
      <c r="N38" s="186"/>
      <c r="O38" s="186"/>
      <c r="P38" s="186"/>
    </row>
    <row r="39" spans="1:16" ht="39" customHeight="1" x14ac:dyDescent="0.15">
      <c r="A39" s="186"/>
      <c r="B39" s="189"/>
      <c r="C39" s="1023" t="s">
        <v>225</v>
      </c>
      <c r="D39" s="1023"/>
      <c r="E39" s="1024"/>
      <c r="F39" s="198">
        <v>0.06</v>
      </c>
      <c r="G39" s="203">
        <v>0.05</v>
      </c>
      <c r="H39" s="203">
        <v>0.04</v>
      </c>
      <c r="I39" s="203">
        <v>0.05</v>
      </c>
      <c r="J39" s="207">
        <v>7.0000000000000007E-2</v>
      </c>
      <c r="K39" s="186"/>
      <c r="L39" s="186"/>
      <c r="M39" s="186"/>
      <c r="N39" s="186"/>
      <c r="O39" s="186"/>
      <c r="P39" s="186"/>
    </row>
    <row r="40" spans="1:16" ht="39" customHeight="1" x14ac:dyDescent="0.15">
      <c r="A40" s="186"/>
      <c r="B40" s="189"/>
      <c r="C40" s="1023" t="s">
        <v>463</v>
      </c>
      <c r="D40" s="1023"/>
      <c r="E40" s="1024"/>
      <c r="F40" s="198">
        <v>0</v>
      </c>
      <c r="G40" s="203">
        <v>0</v>
      </c>
      <c r="H40" s="203">
        <v>0.01</v>
      </c>
      <c r="I40" s="203">
        <v>0.02</v>
      </c>
      <c r="J40" s="207">
        <v>0.06</v>
      </c>
      <c r="K40" s="186"/>
      <c r="L40" s="186"/>
      <c r="M40" s="186"/>
      <c r="N40" s="186"/>
      <c r="O40" s="186"/>
      <c r="P40" s="186"/>
    </row>
    <row r="41" spans="1:16" ht="39" customHeight="1" x14ac:dyDescent="0.15">
      <c r="A41" s="186"/>
      <c r="B41" s="189"/>
      <c r="C41" s="1023" t="s">
        <v>312</v>
      </c>
      <c r="D41" s="1023"/>
      <c r="E41" s="1024"/>
      <c r="F41" s="198">
        <v>0</v>
      </c>
      <c r="G41" s="203">
        <v>0</v>
      </c>
      <c r="H41" s="203">
        <v>0</v>
      </c>
      <c r="I41" s="203">
        <v>0</v>
      </c>
      <c r="J41" s="207">
        <v>0.01</v>
      </c>
      <c r="K41" s="186"/>
      <c r="L41" s="186"/>
      <c r="M41" s="186"/>
      <c r="N41" s="186"/>
      <c r="O41" s="186"/>
      <c r="P41" s="186"/>
    </row>
    <row r="42" spans="1:16" ht="39" customHeight="1" x14ac:dyDescent="0.15">
      <c r="A42" s="186"/>
      <c r="B42" s="190"/>
      <c r="C42" s="1023" t="s">
        <v>529</v>
      </c>
      <c r="D42" s="1023"/>
      <c r="E42" s="1024"/>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25" t="s">
        <v>486</v>
      </c>
      <c r="D43" s="1025"/>
      <c r="E43" s="1026"/>
      <c r="F43" s="199">
        <v>0</v>
      </c>
      <c r="G43" s="204">
        <v>0</v>
      </c>
      <c r="H43" s="204">
        <v>0</v>
      </c>
      <c r="I43" s="204">
        <v>0</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rOD6CYu8DR59R0bP9+tuj4y2Y6SHvl3WHdaNN61clHeFG4bWp66xQYNORWxVhtSW6BN9jTxQ6yha83hSCDMwxw==" saltValue="B8q2zswG0WJTGHIAaY6wI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525</v>
      </c>
      <c r="L44" s="237" t="s">
        <v>526</v>
      </c>
      <c r="M44" s="237" t="s">
        <v>527</v>
      </c>
      <c r="N44" s="237" t="s">
        <v>528</v>
      </c>
      <c r="O44" s="246" t="s">
        <v>253</v>
      </c>
      <c r="P44" s="85"/>
      <c r="Q44" s="85"/>
      <c r="R44" s="85"/>
      <c r="S44" s="85"/>
      <c r="T44" s="85"/>
      <c r="U44" s="85"/>
    </row>
    <row r="45" spans="1:21" ht="30.75" customHeight="1" x14ac:dyDescent="0.15">
      <c r="A45" s="85"/>
      <c r="B45" s="1052" t="s">
        <v>27</v>
      </c>
      <c r="C45" s="1053"/>
      <c r="D45" s="218"/>
      <c r="E45" s="1027" t="s">
        <v>23</v>
      </c>
      <c r="F45" s="1027"/>
      <c r="G45" s="1027"/>
      <c r="H45" s="1027"/>
      <c r="I45" s="1027"/>
      <c r="J45" s="1028"/>
      <c r="K45" s="229">
        <v>1631</v>
      </c>
      <c r="L45" s="238">
        <v>1626</v>
      </c>
      <c r="M45" s="238">
        <v>1684</v>
      </c>
      <c r="N45" s="238">
        <v>1657</v>
      </c>
      <c r="O45" s="247">
        <v>1623</v>
      </c>
      <c r="P45" s="85"/>
      <c r="Q45" s="85"/>
      <c r="R45" s="85"/>
      <c r="S45" s="85"/>
      <c r="T45" s="85"/>
      <c r="U45" s="85"/>
    </row>
    <row r="46" spans="1:21" ht="30.75" customHeight="1" x14ac:dyDescent="0.15">
      <c r="A46" s="85"/>
      <c r="B46" s="1054"/>
      <c r="C46" s="1055"/>
      <c r="D46" s="219"/>
      <c r="E46" s="1029" t="s">
        <v>31</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15">
      <c r="A47" s="85"/>
      <c r="B47" s="1054"/>
      <c r="C47" s="1055"/>
      <c r="D47" s="219"/>
      <c r="E47" s="1029" t="s">
        <v>34</v>
      </c>
      <c r="F47" s="1029"/>
      <c r="G47" s="1029"/>
      <c r="H47" s="1029"/>
      <c r="I47" s="1029"/>
      <c r="J47" s="1030"/>
      <c r="K47" s="230" t="s">
        <v>201</v>
      </c>
      <c r="L47" s="239" t="s">
        <v>201</v>
      </c>
      <c r="M47" s="239" t="s">
        <v>201</v>
      </c>
      <c r="N47" s="239" t="s">
        <v>201</v>
      </c>
      <c r="O47" s="248" t="s">
        <v>201</v>
      </c>
      <c r="P47" s="85"/>
      <c r="Q47" s="85"/>
      <c r="R47" s="85"/>
      <c r="S47" s="85"/>
      <c r="T47" s="85"/>
      <c r="U47" s="85"/>
    </row>
    <row r="48" spans="1:21" ht="30.75" customHeight="1" x14ac:dyDescent="0.15">
      <c r="A48" s="85"/>
      <c r="B48" s="1054"/>
      <c r="C48" s="1055"/>
      <c r="D48" s="219"/>
      <c r="E48" s="1029" t="s">
        <v>40</v>
      </c>
      <c r="F48" s="1029"/>
      <c r="G48" s="1029"/>
      <c r="H48" s="1029"/>
      <c r="I48" s="1029"/>
      <c r="J48" s="1030"/>
      <c r="K48" s="230">
        <v>1052</v>
      </c>
      <c r="L48" s="239">
        <v>1042</v>
      </c>
      <c r="M48" s="239">
        <v>1063</v>
      </c>
      <c r="N48" s="239">
        <v>1035</v>
      </c>
      <c r="O48" s="248">
        <v>1017</v>
      </c>
      <c r="P48" s="85"/>
      <c r="Q48" s="85"/>
      <c r="R48" s="85"/>
      <c r="S48" s="85"/>
      <c r="T48" s="85"/>
      <c r="U48" s="85"/>
    </row>
    <row r="49" spans="1:21" ht="30.75" customHeight="1" x14ac:dyDescent="0.15">
      <c r="A49" s="85"/>
      <c r="B49" s="1054"/>
      <c r="C49" s="1055"/>
      <c r="D49" s="219"/>
      <c r="E49" s="1029" t="s">
        <v>0</v>
      </c>
      <c r="F49" s="1029"/>
      <c r="G49" s="1029"/>
      <c r="H49" s="1029"/>
      <c r="I49" s="1029"/>
      <c r="J49" s="1030"/>
      <c r="K49" s="230">
        <v>23</v>
      </c>
      <c r="L49" s="239">
        <v>23</v>
      </c>
      <c r="M49" s="239">
        <v>27</v>
      </c>
      <c r="N49" s="239">
        <v>27</v>
      </c>
      <c r="O49" s="248">
        <v>39</v>
      </c>
      <c r="P49" s="85"/>
      <c r="Q49" s="85"/>
      <c r="R49" s="85"/>
      <c r="S49" s="85"/>
      <c r="T49" s="85"/>
      <c r="U49" s="85"/>
    </row>
    <row r="50" spans="1:21" ht="30.75" customHeight="1" x14ac:dyDescent="0.15">
      <c r="A50" s="85"/>
      <c r="B50" s="1054"/>
      <c r="C50" s="1055"/>
      <c r="D50" s="219"/>
      <c r="E50" s="1029" t="s">
        <v>42</v>
      </c>
      <c r="F50" s="1029"/>
      <c r="G50" s="1029"/>
      <c r="H50" s="1029"/>
      <c r="I50" s="1029"/>
      <c r="J50" s="1030"/>
      <c r="K50" s="230">
        <v>0</v>
      </c>
      <c r="L50" s="239">
        <v>0</v>
      </c>
      <c r="M50" s="239">
        <v>0</v>
      </c>
      <c r="N50" s="239" t="s">
        <v>201</v>
      </c>
      <c r="O50" s="248" t="s">
        <v>201</v>
      </c>
      <c r="P50" s="85"/>
      <c r="Q50" s="85"/>
      <c r="R50" s="85"/>
      <c r="S50" s="85"/>
      <c r="T50" s="85"/>
      <c r="U50" s="85"/>
    </row>
    <row r="51" spans="1:21" ht="30.75" customHeight="1" x14ac:dyDescent="0.15">
      <c r="A51" s="85"/>
      <c r="B51" s="1056"/>
      <c r="C51" s="1057"/>
      <c r="D51" s="220"/>
      <c r="E51" s="1029" t="s">
        <v>46</v>
      </c>
      <c r="F51" s="1029"/>
      <c r="G51" s="1029"/>
      <c r="H51" s="1029"/>
      <c r="I51" s="1029"/>
      <c r="J51" s="1030"/>
      <c r="K51" s="230" t="s">
        <v>201</v>
      </c>
      <c r="L51" s="239" t="s">
        <v>201</v>
      </c>
      <c r="M51" s="239" t="s">
        <v>201</v>
      </c>
      <c r="N51" s="239" t="s">
        <v>201</v>
      </c>
      <c r="O51" s="248" t="s">
        <v>201</v>
      </c>
      <c r="P51" s="85"/>
      <c r="Q51" s="85"/>
      <c r="R51" s="85"/>
      <c r="S51" s="85"/>
      <c r="T51" s="85"/>
      <c r="U51" s="85"/>
    </row>
    <row r="52" spans="1:21" ht="30.75" customHeight="1" x14ac:dyDescent="0.15">
      <c r="A52" s="85"/>
      <c r="B52" s="1031" t="s">
        <v>48</v>
      </c>
      <c r="C52" s="1032"/>
      <c r="D52" s="220"/>
      <c r="E52" s="1029" t="s">
        <v>49</v>
      </c>
      <c r="F52" s="1029"/>
      <c r="G52" s="1029"/>
      <c r="H52" s="1029"/>
      <c r="I52" s="1029"/>
      <c r="J52" s="1030"/>
      <c r="K52" s="230">
        <v>1681</v>
      </c>
      <c r="L52" s="239">
        <v>1664</v>
      </c>
      <c r="M52" s="239">
        <v>1672</v>
      </c>
      <c r="N52" s="239">
        <v>1627</v>
      </c>
      <c r="O52" s="248">
        <v>1559</v>
      </c>
      <c r="P52" s="85"/>
      <c r="Q52" s="85"/>
      <c r="R52" s="85"/>
      <c r="S52" s="85"/>
      <c r="T52" s="85"/>
      <c r="U52" s="85"/>
    </row>
    <row r="53" spans="1:21" ht="30.75" customHeight="1" x14ac:dyDescent="0.15">
      <c r="A53" s="85"/>
      <c r="B53" s="1033" t="s">
        <v>50</v>
      </c>
      <c r="C53" s="1034"/>
      <c r="D53" s="221"/>
      <c r="E53" s="1035" t="s">
        <v>53</v>
      </c>
      <c r="F53" s="1035"/>
      <c r="G53" s="1035"/>
      <c r="H53" s="1035"/>
      <c r="I53" s="1035"/>
      <c r="J53" s="1036"/>
      <c r="K53" s="231">
        <v>1025</v>
      </c>
      <c r="L53" s="240">
        <v>1027</v>
      </c>
      <c r="M53" s="240">
        <v>1102</v>
      </c>
      <c r="N53" s="240">
        <v>1092</v>
      </c>
      <c r="O53" s="249">
        <v>1120</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17</v>
      </c>
      <c r="K57" s="233" t="s">
        <v>525</v>
      </c>
      <c r="L57" s="241" t="s">
        <v>526</v>
      </c>
      <c r="M57" s="241" t="s">
        <v>527</v>
      </c>
      <c r="N57" s="241" t="s">
        <v>528</v>
      </c>
      <c r="O57" s="251" t="s">
        <v>253</v>
      </c>
      <c r="P57" s="85"/>
      <c r="Q57" s="85"/>
      <c r="R57" s="85"/>
      <c r="S57" s="85"/>
      <c r="T57" s="85"/>
      <c r="U57" s="85"/>
    </row>
    <row r="58" spans="1:21" ht="31.5" customHeight="1" x14ac:dyDescent="0.15">
      <c r="B58" s="1046" t="s">
        <v>64</v>
      </c>
      <c r="C58" s="1047"/>
      <c r="D58" s="1037" t="s">
        <v>66</v>
      </c>
      <c r="E58" s="1038"/>
      <c r="F58" s="1038"/>
      <c r="G58" s="1038"/>
      <c r="H58" s="1038"/>
      <c r="I58" s="1038"/>
      <c r="J58" s="1039"/>
      <c r="K58" s="234"/>
      <c r="L58" s="242"/>
      <c r="M58" s="242"/>
      <c r="N58" s="242"/>
      <c r="O58" s="252"/>
    </row>
    <row r="59" spans="1:21" ht="31.5" customHeight="1" x14ac:dyDescent="0.15">
      <c r="B59" s="1048"/>
      <c r="C59" s="1049"/>
      <c r="D59" s="1040" t="s">
        <v>12</v>
      </c>
      <c r="E59" s="1041"/>
      <c r="F59" s="1041"/>
      <c r="G59" s="1041"/>
      <c r="H59" s="1041"/>
      <c r="I59" s="1041"/>
      <c r="J59" s="1042"/>
      <c r="K59" s="235"/>
      <c r="L59" s="243"/>
      <c r="M59" s="243"/>
      <c r="N59" s="243"/>
      <c r="O59" s="253"/>
    </row>
    <row r="60" spans="1:21" ht="31.5" customHeight="1" x14ac:dyDescent="0.15">
      <c r="B60" s="1050"/>
      <c r="C60" s="1051"/>
      <c r="D60" s="1043" t="s">
        <v>69</v>
      </c>
      <c r="E60" s="1044"/>
      <c r="F60" s="1044"/>
      <c r="G60" s="1044"/>
      <c r="H60" s="1044"/>
      <c r="I60" s="1044"/>
      <c r="J60" s="104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a8LecpPcqY0qQ26w6s9Z1dVZjHWuEMfXVAuFHQE0JJBhr5h1Y3nRKchl11pviKdzz9tCfYVFmRjXy8OBAlkXyQ==" saltValue="r+0Fv003sk7Y4xmlbXhxf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525</v>
      </c>
      <c r="J40" s="237" t="s">
        <v>526</v>
      </c>
      <c r="K40" s="237" t="s">
        <v>527</v>
      </c>
      <c r="L40" s="237" t="s">
        <v>528</v>
      </c>
      <c r="M40" s="266" t="s">
        <v>253</v>
      </c>
    </row>
    <row r="41" spans="2:13" ht="27.75" customHeight="1" x14ac:dyDescent="0.15">
      <c r="B41" s="1052" t="s">
        <v>36</v>
      </c>
      <c r="C41" s="1053"/>
      <c r="D41" s="218"/>
      <c r="E41" s="1058" t="s">
        <v>55</v>
      </c>
      <c r="F41" s="1058"/>
      <c r="G41" s="1058"/>
      <c r="H41" s="1059"/>
      <c r="I41" s="259">
        <v>15442</v>
      </c>
      <c r="J41" s="263">
        <v>14544</v>
      </c>
      <c r="K41" s="263">
        <v>14223</v>
      </c>
      <c r="L41" s="263">
        <v>13149</v>
      </c>
      <c r="M41" s="267">
        <v>12109</v>
      </c>
    </row>
    <row r="42" spans="2:13" ht="27.75" customHeight="1" x14ac:dyDescent="0.15">
      <c r="B42" s="1054"/>
      <c r="C42" s="1055"/>
      <c r="D42" s="219"/>
      <c r="E42" s="1060" t="s">
        <v>75</v>
      </c>
      <c r="F42" s="1060"/>
      <c r="G42" s="1060"/>
      <c r="H42" s="1061"/>
      <c r="I42" s="260" t="s">
        <v>201</v>
      </c>
      <c r="J42" s="264" t="s">
        <v>201</v>
      </c>
      <c r="K42" s="264" t="s">
        <v>201</v>
      </c>
      <c r="L42" s="264" t="s">
        <v>201</v>
      </c>
      <c r="M42" s="268" t="s">
        <v>201</v>
      </c>
    </row>
    <row r="43" spans="2:13" ht="27.75" customHeight="1" x14ac:dyDescent="0.15">
      <c r="B43" s="1054"/>
      <c r="C43" s="1055"/>
      <c r="D43" s="219"/>
      <c r="E43" s="1060" t="s">
        <v>76</v>
      </c>
      <c r="F43" s="1060"/>
      <c r="G43" s="1060"/>
      <c r="H43" s="1061"/>
      <c r="I43" s="260">
        <v>11283</v>
      </c>
      <c r="J43" s="264">
        <v>10629</v>
      </c>
      <c r="K43" s="264">
        <v>10040</v>
      </c>
      <c r="L43" s="264">
        <v>9300</v>
      </c>
      <c r="M43" s="268">
        <v>8870</v>
      </c>
    </row>
    <row r="44" spans="2:13" ht="27.75" customHeight="1" x14ac:dyDescent="0.15">
      <c r="B44" s="1054"/>
      <c r="C44" s="1055"/>
      <c r="D44" s="219"/>
      <c r="E44" s="1060" t="s">
        <v>78</v>
      </c>
      <c r="F44" s="1060"/>
      <c r="G44" s="1060"/>
      <c r="H44" s="1061"/>
      <c r="I44" s="260">
        <v>255</v>
      </c>
      <c r="J44" s="264">
        <v>233</v>
      </c>
      <c r="K44" s="264">
        <v>209</v>
      </c>
      <c r="L44" s="264">
        <v>245</v>
      </c>
      <c r="M44" s="268">
        <v>256</v>
      </c>
    </row>
    <row r="45" spans="2:13" ht="27.75" customHeight="1" x14ac:dyDescent="0.15">
      <c r="B45" s="1054"/>
      <c r="C45" s="1055"/>
      <c r="D45" s="219"/>
      <c r="E45" s="1060" t="s">
        <v>80</v>
      </c>
      <c r="F45" s="1060"/>
      <c r="G45" s="1060"/>
      <c r="H45" s="1061"/>
      <c r="I45" s="260">
        <v>1475</v>
      </c>
      <c r="J45" s="264">
        <v>1498</v>
      </c>
      <c r="K45" s="264">
        <v>1441</v>
      </c>
      <c r="L45" s="264">
        <v>1524</v>
      </c>
      <c r="M45" s="268">
        <v>1567</v>
      </c>
    </row>
    <row r="46" spans="2:13" ht="27.75" customHeight="1" x14ac:dyDescent="0.15">
      <c r="B46" s="1054"/>
      <c r="C46" s="1055"/>
      <c r="D46" s="220"/>
      <c r="E46" s="1060" t="s">
        <v>79</v>
      </c>
      <c r="F46" s="1060"/>
      <c r="G46" s="1060"/>
      <c r="H46" s="1061"/>
      <c r="I46" s="260" t="s">
        <v>201</v>
      </c>
      <c r="J46" s="264" t="s">
        <v>201</v>
      </c>
      <c r="K46" s="264" t="s">
        <v>201</v>
      </c>
      <c r="L46" s="264" t="s">
        <v>201</v>
      </c>
      <c r="M46" s="268" t="s">
        <v>201</v>
      </c>
    </row>
    <row r="47" spans="2:13" ht="27.75" customHeight="1" x14ac:dyDescent="0.15">
      <c r="B47" s="1054"/>
      <c r="C47" s="1055"/>
      <c r="D47" s="256"/>
      <c r="E47" s="1062" t="s">
        <v>82</v>
      </c>
      <c r="F47" s="1063"/>
      <c r="G47" s="1063"/>
      <c r="H47" s="1064"/>
      <c r="I47" s="260" t="s">
        <v>201</v>
      </c>
      <c r="J47" s="264" t="s">
        <v>201</v>
      </c>
      <c r="K47" s="264" t="s">
        <v>201</v>
      </c>
      <c r="L47" s="264" t="s">
        <v>201</v>
      </c>
      <c r="M47" s="268" t="s">
        <v>201</v>
      </c>
    </row>
    <row r="48" spans="2:13" ht="27.75" customHeight="1" x14ac:dyDescent="0.15">
      <c r="B48" s="1054"/>
      <c r="C48" s="1055"/>
      <c r="D48" s="219"/>
      <c r="E48" s="1060" t="s">
        <v>86</v>
      </c>
      <c r="F48" s="1060"/>
      <c r="G48" s="1060"/>
      <c r="H48" s="1061"/>
      <c r="I48" s="260" t="s">
        <v>201</v>
      </c>
      <c r="J48" s="264" t="s">
        <v>201</v>
      </c>
      <c r="K48" s="264" t="s">
        <v>201</v>
      </c>
      <c r="L48" s="264" t="s">
        <v>201</v>
      </c>
      <c r="M48" s="268" t="s">
        <v>201</v>
      </c>
    </row>
    <row r="49" spans="2:13" ht="27.75" customHeight="1" x14ac:dyDescent="0.15">
      <c r="B49" s="1056"/>
      <c r="C49" s="1057"/>
      <c r="D49" s="219"/>
      <c r="E49" s="1060" t="s">
        <v>92</v>
      </c>
      <c r="F49" s="1060"/>
      <c r="G49" s="1060"/>
      <c r="H49" s="1061"/>
      <c r="I49" s="260" t="s">
        <v>201</v>
      </c>
      <c r="J49" s="264" t="s">
        <v>201</v>
      </c>
      <c r="K49" s="264" t="s">
        <v>201</v>
      </c>
      <c r="L49" s="264" t="s">
        <v>201</v>
      </c>
      <c r="M49" s="268" t="s">
        <v>201</v>
      </c>
    </row>
    <row r="50" spans="2:13" ht="27.75" customHeight="1" x14ac:dyDescent="0.15">
      <c r="B50" s="1067" t="s">
        <v>94</v>
      </c>
      <c r="C50" s="1068"/>
      <c r="D50" s="257"/>
      <c r="E50" s="1060" t="s">
        <v>96</v>
      </c>
      <c r="F50" s="1060"/>
      <c r="G50" s="1060"/>
      <c r="H50" s="1061"/>
      <c r="I50" s="260">
        <v>3463</v>
      </c>
      <c r="J50" s="264">
        <v>2839</v>
      </c>
      <c r="K50" s="264">
        <v>2982</v>
      </c>
      <c r="L50" s="264">
        <v>3034</v>
      </c>
      <c r="M50" s="268">
        <v>2953</v>
      </c>
    </row>
    <row r="51" spans="2:13" ht="27.75" customHeight="1" x14ac:dyDescent="0.15">
      <c r="B51" s="1054"/>
      <c r="C51" s="1055"/>
      <c r="D51" s="219"/>
      <c r="E51" s="1060" t="s">
        <v>99</v>
      </c>
      <c r="F51" s="1060"/>
      <c r="G51" s="1060"/>
      <c r="H51" s="1061"/>
      <c r="I51" s="260">
        <v>277</v>
      </c>
      <c r="J51" s="264">
        <v>244</v>
      </c>
      <c r="K51" s="264">
        <v>204</v>
      </c>
      <c r="L51" s="264">
        <v>157</v>
      </c>
      <c r="M51" s="268">
        <v>97</v>
      </c>
    </row>
    <row r="52" spans="2:13" ht="27.75" customHeight="1" x14ac:dyDescent="0.15">
      <c r="B52" s="1056"/>
      <c r="C52" s="1057"/>
      <c r="D52" s="219"/>
      <c r="E52" s="1060" t="s">
        <v>44</v>
      </c>
      <c r="F52" s="1060"/>
      <c r="G52" s="1060"/>
      <c r="H52" s="1061"/>
      <c r="I52" s="260">
        <v>17461</v>
      </c>
      <c r="J52" s="264">
        <v>16882</v>
      </c>
      <c r="K52" s="264">
        <v>16236</v>
      </c>
      <c r="L52" s="264">
        <v>15215</v>
      </c>
      <c r="M52" s="268">
        <v>14210</v>
      </c>
    </row>
    <row r="53" spans="2:13" ht="27.75" customHeight="1" x14ac:dyDescent="0.15">
      <c r="B53" s="1033" t="s">
        <v>50</v>
      </c>
      <c r="C53" s="1034"/>
      <c r="D53" s="221"/>
      <c r="E53" s="1065" t="s">
        <v>101</v>
      </c>
      <c r="F53" s="1065"/>
      <c r="G53" s="1065"/>
      <c r="H53" s="1066"/>
      <c r="I53" s="261">
        <v>7254</v>
      </c>
      <c r="J53" s="265">
        <v>6939</v>
      </c>
      <c r="K53" s="265">
        <v>6491</v>
      </c>
      <c r="L53" s="265">
        <v>5812</v>
      </c>
      <c r="M53" s="269">
        <v>5542</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GehMlOUmhRSCZHg5gv3fHFD6QF5m0gbIcvgxC0rFHPeJ+qRkDTp1QayBzvnWrz3Gl/ZA7vPM7Pt2Yh9akV/2OA==" saltValue="TNUuNLdxrtnbdhAUR2zk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97</v>
      </c>
    </row>
    <row r="54" spans="2:8" ht="29.25" customHeight="1" x14ac:dyDescent="0.2">
      <c r="B54" s="270" t="s">
        <v>5</v>
      </c>
      <c r="C54" s="276"/>
      <c r="D54" s="276"/>
      <c r="E54" s="277" t="s">
        <v>17</v>
      </c>
      <c r="F54" s="278" t="s">
        <v>527</v>
      </c>
      <c r="G54" s="278" t="s">
        <v>528</v>
      </c>
      <c r="H54" s="286" t="s">
        <v>253</v>
      </c>
    </row>
    <row r="55" spans="2:8" ht="52.5" customHeight="1" x14ac:dyDescent="0.15">
      <c r="B55" s="271"/>
      <c r="C55" s="1069" t="s">
        <v>105</v>
      </c>
      <c r="D55" s="1069"/>
      <c r="E55" s="1070"/>
      <c r="F55" s="279">
        <v>1610</v>
      </c>
      <c r="G55" s="279">
        <v>1618</v>
      </c>
      <c r="H55" s="287">
        <v>1515</v>
      </c>
    </row>
    <row r="56" spans="2:8" ht="52.5" customHeight="1" x14ac:dyDescent="0.15">
      <c r="B56" s="272"/>
      <c r="C56" s="1071" t="s">
        <v>108</v>
      </c>
      <c r="D56" s="1071"/>
      <c r="E56" s="1072"/>
      <c r="F56" s="280">
        <v>90</v>
      </c>
      <c r="G56" s="280">
        <v>90</v>
      </c>
      <c r="H56" s="288">
        <v>87</v>
      </c>
    </row>
    <row r="57" spans="2:8" ht="53.25" customHeight="1" x14ac:dyDescent="0.15">
      <c r="B57" s="272"/>
      <c r="C57" s="1073" t="s">
        <v>72</v>
      </c>
      <c r="D57" s="1073"/>
      <c r="E57" s="1074"/>
      <c r="F57" s="281">
        <v>2581</v>
      </c>
      <c r="G57" s="281">
        <v>2594</v>
      </c>
      <c r="H57" s="289">
        <v>2590</v>
      </c>
    </row>
    <row r="58" spans="2:8" ht="45.75" customHeight="1" x14ac:dyDescent="0.15">
      <c r="B58" s="273"/>
      <c r="C58" s="1075" t="s">
        <v>539</v>
      </c>
      <c r="D58" s="1076"/>
      <c r="E58" s="1077"/>
      <c r="F58" s="282">
        <v>1985</v>
      </c>
      <c r="G58" s="282">
        <v>1911</v>
      </c>
      <c r="H58" s="290">
        <v>1892</v>
      </c>
    </row>
    <row r="59" spans="2:8" ht="45.75" customHeight="1" x14ac:dyDescent="0.15">
      <c r="B59" s="273"/>
      <c r="C59" s="1075" t="s">
        <v>541</v>
      </c>
      <c r="D59" s="1076"/>
      <c r="E59" s="1077"/>
      <c r="F59" s="282">
        <v>44</v>
      </c>
      <c r="G59" s="282">
        <v>125</v>
      </c>
      <c r="H59" s="290">
        <v>151</v>
      </c>
    </row>
    <row r="60" spans="2:8" ht="45.75" customHeight="1" x14ac:dyDescent="0.15">
      <c r="B60" s="273"/>
      <c r="C60" s="1075" t="s">
        <v>538</v>
      </c>
      <c r="D60" s="1076"/>
      <c r="E60" s="1077"/>
      <c r="F60" s="282">
        <v>132</v>
      </c>
      <c r="G60" s="282">
        <v>132</v>
      </c>
      <c r="H60" s="290">
        <v>122</v>
      </c>
    </row>
    <row r="61" spans="2:8" ht="45.75" customHeight="1" x14ac:dyDescent="0.15">
      <c r="B61" s="273"/>
      <c r="C61" s="1075" t="s">
        <v>540</v>
      </c>
      <c r="D61" s="1076"/>
      <c r="E61" s="1077"/>
      <c r="F61" s="282">
        <v>124</v>
      </c>
      <c r="G61" s="282">
        <v>124</v>
      </c>
      <c r="H61" s="290">
        <v>122</v>
      </c>
    </row>
    <row r="62" spans="2:8" ht="45.75" customHeight="1" x14ac:dyDescent="0.15">
      <c r="B62" s="274"/>
      <c r="C62" s="1078" t="s">
        <v>542</v>
      </c>
      <c r="D62" s="1079"/>
      <c r="E62" s="1080"/>
      <c r="F62" s="283">
        <v>73</v>
      </c>
      <c r="G62" s="283">
        <v>74</v>
      </c>
      <c r="H62" s="291">
        <v>75</v>
      </c>
    </row>
    <row r="63" spans="2:8" ht="52.5" customHeight="1" x14ac:dyDescent="0.15">
      <c r="B63" s="275"/>
      <c r="C63" s="1081" t="s">
        <v>110</v>
      </c>
      <c r="D63" s="1081"/>
      <c r="E63" s="1082"/>
      <c r="F63" s="284">
        <v>4281</v>
      </c>
      <c r="G63" s="284">
        <v>4302</v>
      </c>
      <c r="H63" s="292">
        <v>4192</v>
      </c>
    </row>
    <row r="64" spans="2:8" x14ac:dyDescent="0.15"/>
  </sheetData>
  <sheetProtection algorithmName="SHA-512" hashValue="bk4g69hc1lcv6w64+juzjTh0ImYaPEnXFVXFRFeYihd1Go+8WfVDVDb0ocoWqdpYnCXXxUirXYqHDsAn38sp5Q==" saltValue="9Y2z2MjvZ4J+JVnQmSJs/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84</v>
      </c>
      <c r="E2" s="124"/>
      <c r="F2" s="308" t="s">
        <v>524</v>
      </c>
      <c r="G2" s="148"/>
      <c r="H2" s="158"/>
    </row>
    <row r="3" spans="1:8" x14ac:dyDescent="0.15">
      <c r="A3" s="114" t="s">
        <v>520</v>
      </c>
      <c r="B3" s="106"/>
      <c r="C3" s="301"/>
      <c r="D3" s="304">
        <v>69862</v>
      </c>
      <c r="E3" s="306"/>
      <c r="F3" s="309">
        <v>59119</v>
      </c>
      <c r="G3" s="311"/>
      <c r="H3" s="314"/>
    </row>
    <row r="4" spans="1:8" x14ac:dyDescent="0.15">
      <c r="A4" s="99"/>
      <c r="B4" s="105"/>
      <c r="C4" s="302"/>
      <c r="D4" s="305">
        <v>27432</v>
      </c>
      <c r="E4" s="307"/>
      <c r="F4" s="310">
        <v>29900</v>
      </c>
      <c r="G4" s="312"/>
      <c r="H4" s="315"/>
    </row>
    <row r="5" spans="1:8" x14ac:dyDescent="0.15">
      <c r="A5" s="114" t="s">
        <v>480</v>
      </c>
      <c r="B5" s="106"/>
      <c r="C5" s="301"/>
      <c r="D5" s="304">
        <v>39483</v>
      </c>
      <c r="E5" s="306"/>
      <c r="F5" s="309">
        <v>53895</v>
      </c>
      <c r="G5" s="311"/>
      <c r="H5" s="314"/>
    </row>
    <row r="6" spans="1:8" x14ac:dyDescent="0.15">
      <c r="A6" s="99"/>
      <c r="B6" s="105"/>
      <c r="C6" s="302"/>
      <c r="D6" s="305">
        <v>25500</v>
      </c>
      <c r="E6" s="307"/>
      <c r="F6" s="310">
        <v>31224</v>
      </c>
      <c r="G6" s="312"/>
      <c r="H6" s="315"/>
    </row>
    <row r="7" spans="1:8" x14ac:dyDescent="0.15">
      <c r="A7" s="114" t="s">
        <v>521</v>
      </c>
      <c r="B7" s="106"/>
      <c r="C7" s="301"/>
      <c r="D7" s="304">
        <v>66269</v>
      </c>
      <c r="E7" s="306"/>
      <c r="F7" s="309">
        <v>47161</v>
      </c>
      <c r="G7" s="311"/>
      <c r="H7" s="314"/>
    </row>
    <row r="8" spans="1:8" x14ac:dyDescent="0.15">
      <c r="A8" s="99"/>
      <c r="B8" s="105"/>
      <c r="C8" s="302"/>
      <c r="D8" s="305">
        <v>58939</v>
      </c>
      <c r="E8" s="307"/>
      <c r="F8" s="310">
        <v>24595</v>
      </c>
      <c r="G8" s="312"/>
      <c r="H8" s="315"/>
    </row>
    <row r="9" spans="1:8" x14ac:dyDescent="0.15">
      <c r="A9" s="114" t="s">
        <v>136</v>
      </c>
      <c r="B9" s="106"/>
      <c r="C9" s="301"/>
      <c r="D9" s="304">
        <v>32651</v>
      </c>
      <c r="E9" s="306"/>
      <c r="F9" s="309">
        <v>43423</v>
      </c>
      <c r="G9" s="311"/>
      <c r="H9" s="314"/>
    </row>
    <row r="10" spans="1:8" x14ac:dyDescent="0.15">
      <c r="A10" s="99"/>
      <c r="B10" s="105"/>
      <c r="C10" s="302"/>
      <c r="D10" s="305">
        <v>22369</v>
      </c>
      <c r="E10" s="307"/>
      <c r="F10" s="310">
        <v>22207</v>
      </c>
      <c r="G10" s="312"/>
      <c r="H10" s="315"/>
    </row>
    <row r="11" spans="1:8" x14ac:dyDescent="0.15">
      <c r="A11" s="114" t="s">
        <v>522</v>
      </c>
      <c r="B11" s="106"/>
      <c r="C11" s="301"/>
      <c r="D11" s="304">
        <v>39676</v>
      </c>
      <c r="E11" s="306"/>
      <c r="F11" s="309">
        <v>45265</v>
      </c>
      <c r="G11" s="311"/>
      <c r="H11" s="314"/>
    </row>
    <row r="12" spans="1:8" x14ac:dyDescent="0.15">
      <c r="A12" s="99"/>
      <c r="B12" s="105"/>
      <c r="C12" s="303"/>
      <c r="D12" s="305">
        <v>33454</v>
      </c>
      <c r="E12" s="307"/>
      <c r="F12" s="310">
        <v>22600</v>
      </c>
      <c r="G12" s="312"/>
      <c r="H12" s="315"/>
    </row>
    <row r="13" spans="1:8" x14ac:dyDescent="0.15">
      <c r="A13" s="114"/>
      <c r="B13" s="106"/>
      <c r="C13" s="301"/>
      <c r="D13" s="304">
        <v>49588</v>
      </c>
      <c r="E13" s="306"/>
      <c r="F13" s="309">
        <v>49773</v>
      </c>
      <c r="G13" s="313"/>
      <c r="H13" s="314"/>
    </row>
    <row r="14" spans="1:8" x14ac:dyDescent="0.15">
      <c r="A14" s="99"/>
      <c r="B14" s="105"/>
      <c r="C14" s="302"/>
      <c r="D14" s="305">
        <v>33539</v>
      </c>
      <c r="E14" s="307"/>
      <c r="F14" s="310">
        <v>26105</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91</v>
      </c>
      <c r="B19" s="294">
        <f>ROUND(VALUE(SUBSTITUTE(実質収支比率等に係る経年分析!F$48,"▲","-")),2)</f>
        <v>0.46</v>
      </c>
      <c r="C19" s="294">
        <f>ROUND(VALUE(SUBSTITUTE(実質収支比率等に係る経年分析!G$48,"▲","-")),2)</f>
        <v>0.16</v>
      </c>
      <c r="D19" s="294">
        <f>ROUND(VALUE(SUBSTITUTE(実質収支比率等に係る経年分析!H$48,"▲","-")),2)</f>
        <v>0.2</v>
      </c>
      <c r="E19" s="294">
        <f>ROUND(VALUE(SUBSTITUTE(実質収支比率等に係る経年分析!I$48,"▲","-")),2)</f>
        <v>0.68</v>
      </c>
      <c r="F19" s="294">
        <f>ROUND(VALUE(SUBSTITUTE(実質収支比率等に係る経年分析!J$48,"▲","-")),2)</f>
        <v>0.32</v>
      </c>
    </row>
    <row r="20" spans="1:11" x14ac:dyDescent="0.15">
      <c r="A20" s="294" t="s">
        <v>35</v>
      </c>
      <c r="B20" s="294">
        <f>ROUND(VALUE(SUBSTITUTE(実質収支比率等に係る経年分析!F$47,"▲","-")),2)</f>
        <v>23.28</v>
      </c>
      <c r="C20" s="294">
        <f>ROUND(VALUE(SUBSTITUTE(実質収支比率等に係る経年分析!G$47,"▲","-")),2)</f>
        <v>20.89</v>
      </c>
      <c r="D20" s="294">
        <f>ROUND(VALUE(SUBSTITUTE(実質収支比率等に係る経年分析!H$47,"▲","-")),2)</f>
        <v>20.04</v>
      </c>
      <c r="E20" s="294">
        <f>ROUND(VALUE(SUBSTITUTE(実質収支比率等に係る経年分析!I$47,"▲","-")),2)</f>
        <v>20.77</v>
      </c>
      <c r="F20" s="294">
        <f>ROUND(VALUE(SUBSTITUTE(実質収支比率等に係る経年分析!J$47,"▲","-")),2)</f>
        <v>19.53</v>
      </c>
    </row>
    <row r="21" spans="1:11" x14ac:dyDescent="0.15">
      <c r="A21" s="294" t="s">
        <v>114</v>
      </c>
      <c r="B21" s="294">
        <f>IF(ISNUMBER(VALUE(SUBSTITUTE(実質収支比率等に係る経年分析!F$49,"▲","-"))),ROUND(VALUE(SUBSTITUTE(実質収支比率等に係る経年分析!F$49,"▲","-")),2),NA())</f>
        <v>0.25</v>
      </c>
      <c r="C21" s="294">
        <f>IF(ISNUMBER(VALUE(SUBSTITUTE(実質収支比率等に係る経年分析!G$49,"▲","-"))),ROUND(VALUE(SUBSTITUTE(実質収支比率等に係る経年分析!G$49,"▲","-")),2),NA())</f>
        <v>3.89</v>
      </c>
      <c r="D21" s="294">
        <f>IF(ISNUMBER(VALUE(SUBSTITUTE(実質収支比率等に係る経年分析!H$49,"▲","-"))),ROUND(VALUE(SUBSTITUTE(実質収支比率等に係る経年分析!H$49,"▲","-")),2),NA())</f>
        <v>0.12</v>
      </c>
      <c r="E21" s="294">
        <f>IF(ISNUMBER(VALUE(SUBSTITUTE(実質収支比率等に係る経年分析!I$49,"▲","-"))),ROUND(VALUE(SUBSTITUTE(実質収支比率等に係る経年分析!I$49,"▲","-")),2),NA())</f>
        <v>0.48</v>
      </c>
      <c r="F21" s="294">
        <f>IF(ISNUMBER(VALUE(SUBSTITUTE(実質収支比率等に係る経年分析!J$49,"▲","-"))),ROUND(VALUE(SUBSTITUTE(実質収支比率等に係る経年分析!J$49,"▲","-")),2),NA())</f>
        <v>-0.26</v>
      </c>
    </row>
    <row r="24" spans="1:11" x14ac:dyDescent="0.15">
      <c r="A24" s="293" t="s">
        <v>103</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115</v>
      </c>
      <c r="C26" s="295" t="s">
        <v>70</v>
      </c>
      <c r="D26" s="295" t="s">
        <v>115</v>
      </c>
      <c r="E26" s="295" t="s">
        <v>70</v>
      </c>
      <c r="F26" s="295" t="s">
        <v>115</v>
      </c>
      <c r="G26" s="295" t="s">
        <v>70</v>
      </c>
      <c r="H26" s="295" t="s">
        <v>115</v>
      </c>
      <c r="I26" s="295" t="s">
        <v>70</v>
      </c>
      <c r="J26" s="295" t="s">
        <v>115</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農業集落排水特別会計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介護保険特別会計（サービス勘定）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0.06</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0.06</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0.05</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7.0000000000000007E-2</v>
      </c>
    </row>
    <row r="32" spans="1:11" x14ac:dyDescent="0.15">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0.38</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0.48</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0.41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0.14000000000000001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0.11</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0.45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0.67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0.32</v>
      </c>
    </row>
    <row r="34" spans="1:16" x14ac:dyDescent="0.15">
      <c r="A34" s="295" t="str">
        <f>IF(連結実質赤字比率に係る赤字・黒字の構成分析!C$36="",NA(),連結実質赤字比率に係る赤字・黒字の構成分析!C$36)</f>
        <v>介護保険特別会計（事業勘定）</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0.14000000000000001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0.11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0.46</v>
      </c>
    </row>
    <row r="35" spans="1:16" x14ac:dyDescent="0.15">
      <c r="A35" s="295" t="str">
        <f>IF(連結実質赤字比率に係る赤字・黒字の構成分析!C$35="",NA(),連結実質赤字比率に係る赤字・黒字の構成分析!C$35)</f>
        <v>下水道特別会計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0</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0.69</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12.65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11.64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9.6300000000000008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8.99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8.2899999999999991</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15">
      <c r="A42" s="296" t="s">
        <v>120</v>
      </c>
      <c r="B42" s="296"/>
      <c r="C42" s="296"/>
      <c r="D42" s="296">
        <f>'実質公債費比率（分子）の構造'!K$52</f>
        <v>1681</v>
      </c>
      <c r="E42" s="296"/>
      <c r="F42" s="296"/>
      <c r="G42" s="296">
        <f>'実質公債費比率（分子）の構造'!L$52</f>
        <v>1664</v>
      </c>
      <c r="H42" s="296"/>
      <c r="I42" s="296"/>
      <c r="J42" s="296">
        <f>'実質公債費比率（分子）の構造'!M$52</f>
        <v>1672</v>
      </c>
      <c r="K42" s="296"/>
      <c r="L42" s="296"/>
      <c r="M42" s="296">
        <f>'実質公債費比率（分子）の構造'!N$52</f>
        <v>1627</v>
      </c>
      <c r="N42" s="296"/>
      <c r="O42" s="296"/>
      <c r="P42" s="296">
        <f>'実質公債費比率（分子）の構造'!O$52</f>
        <v>1559</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f>'実質公債費比率（分子）の構造'!K$50</f>
        <v>0</v>
      </c>
      <c r="C44" s="296"/>
      <c r="D44" s="296"/>
      <c r="E44" s="296">
        <f>'実質公債費比率（分子）の構造'!L$50</f>
        <v>0</v>
      </c>
      <c r="F44" s="296"/>
      <c r="G44" s="296"/>
      <c r="H44" s="296">
        <f>'実質公債費比率（分子）の構造'!M$50</f>
        <v>0</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23</v>
      </c>
      <c r="C45" s="296"/>
      <c r="D45" s="296"/>
      <c r="E45" s="296">
        <f>'実質公債費比率（分子）の構造'!L$49</f>
        <v>23</v>
      </c>
      <c r="F45" s="296"/>
      <c r="G45" s="296"/>
      <c r="H45" s="296">
        <f>'実質公債費比率（分子）の構造'!M$49</f>
        <v>27</v>
      </c>
      <c r="I45" s="296"/>
      <c r="J45" s="296"/>
      <c r="K45" s="296">
        <f>'実質公債費比率（分子）の構造'!N$49</f>
        <v>27</v>
      </c>
      <c r="L45" s="296"/>
      <c r="M45" s="296"/>
      <c r="N45" s="296">
        <f>'実質公債費比率（分子）の構造'!O$49</f>
        <v>39</v>
      </c>
      <c r="O45" s="296"/>
      <c r="P45" s="296"/>
    </row>
    <row r="46" spans="1:16" x14ac:dyDescent="0.15">
      <c r="A46" s="296" t="s">
        <v>40</v>
      </c>
      <c r="B46" s="296">
        <f>'実質公債費比率（分子）の構造'!K$48</f>
        <v>1052</v>
      </c>
      <c r="C46" s="296"/>
      <c r="D46" s="296"/>
      <c r="E46" s="296">
        <f>'実質公債費比率（分子）の構造'!L$48</f>
        <v>1042</v>
      </c>
      <c r="F46" s="296"/>
      <c r="G46" s="296"/>
      <c r="H46" s="296">
        <f>'実質公債費比率（分子）の構造'!M$48</f>
        <v>1063</v>
      </c>
      <c r="I46" s="296"/>
      <c r="J46" s="296"/>
      <c r="K46" s="296">
        <f>'実質公債費比率（分子）の構造'!N$48</f>
        <v>1035</v>
      </c>
      <c r="L46" s="296"/>
      <c r="M46" s="296"/>
      <c r="N46" s="296">
        <f>'実質公債費比率（分子）の構造'!O$48</f>
        <v>1017</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1631</v>
      </c>
      <c r="C49" s="296"/>
      <c r="D49" s="296"/>
      <c r="E49" s="296">
        <f>'実質公債費比率（分子）の構造'!L$45</f>
        <v>1626</v>
      </c>
      <c r="F49" s="296"/>
      <c r="G49" s="296"/>
      <c r="H49" s="296">
        <f>'実質公債費比率（分子）の構造'!M$45</f>
        <v>1684</v>
      </c>
      <c r="I49" s="296"/>
      <c r="J49" s="296"/>
      <c r="K49" s="296">
        <f>'実質公債費比率（分子）の構造'!N$45</f>
        <v>1657</v>
      </c>
      <c r="L49" s="296"/>
      <c r="M49" s="296"/>
      <c r="N49" s="296">
        <f>'実質公債費比率（分子）の構造'!O$45</f>
        <v>1623</v>
      </c>
      <c r="O49" s="296"/>
      <c r="P49" s="296"/>
    </row>
    <row r="50" spans="1:16" x14ac:dyDescent="0.15">
      <c r="A50" s="296" t="s">
        <v>53</v>
      </c>
      <c r="B50" s="296" t="e">
        <f>NA()</f>
        <v>#N/A</v>
      </c>
      <c r="C50" s="296">
        <f>IF(ISNUMBER('実質公債費比率（分子）の構造'!K$53),'実質公債費比率（分子）の構造'!K$53,NA())</f>
        <v>1025</v>
      </c>
      <c r="D50" s="296" t="e">
        <f>NA()</f>
        <v>#N/A</v>
      </c>
      <c r="E50" s="296" t="e">
        <f>NA()</f>
        <v>#N/A</v>
      </c>
      <c r="F50" s="296">
        <f>IF(ISNUMBER('実質公債費比率（分子）の構造'!L$53),'実質公債費比率（分子）の構造'!L$53,NA())</f>
        <v>1027</v>
      </c>
      <c r="G50" s="296" t="e">
        <f>NA()</f>
        <v>#N/A</v>
      </c>
      <c r="H50" s="296" t="e">
        <f>NA()</f>
        <v>#N/A</v>
      </c>
      <c r="I50" s="296">
        <f>IF(ISNUMBER('実質公債費比率（分子）の構造'!M$53),'実質公債費比率（分子）の構造'!M$53,NA())</f>
        <v>1102</v>
      </c>
      <c r="J50" s="296" t="e">
        <f>NA()</f>
        <v>#N/A</v>
      </c>
      <c r="K50" s="296" t="e">
        <f>NA()</f>
        <v>#N/A</v>
      </c>
      <c r="L50" s="296">
        <f>IF(ISNUMBER('実質公債費比率（分子）の構造'!N$53),'実質公債費比率（分子）の構造'!N$53,NA())</f>
        <v>1092</v>
      </c>
      <c r="M50" s="296" t="e">
        <f>NA()</f>
        <v>#N/A</v>
      </c>
      <c r="N50" s="296" t="e">
        <f>NA()</f>
        <v>#N/A</v>
      </c>
      <c r="O50" s="296">
        <f>IF(ISNUMBER('実質公債費比率（分子）の構造'!O$53),'実質公債費比率（分子）の構造'!O$53,NA())</f>
        <v>1120</v>
      </c>
      <c r="P50" s="296" t="e">
        <f>NA()</f>
        <v>#N/A</v>
      </c>
    </row>
    <row r="53" spans="1:16" x14ac:dyDescent="0.15">
      <c r="A53" s="293" t="s">
        <v>61</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44</v>
      </c>
      <c r="B56" s="295"/>
      <c r="C56" s="295"/>
      <c r="D56" s="295">
        <f>'将来負担比率（分子）の構造'!I$52</f>
        <v>17461</v>
      </c>
      <c r="E56" s="295"/>
      <c r="F56" s="295"/>
      <c r="G56" s="295">
        <f>'将来負担比率（分子）の構造'!J$52</f>
        <v>16882</v>
      </c>
      <c r="H56" s="295"/>
      <c r="I56" s="295"/>
      <c r="J56" s="295">
        <f>'将来負担比率（分子）の構造'!K$52</f>
        <v>16236</v>
      </c>
      <c r="K56" s="295"/>
      <c r="L56" s="295"/>
      <c r="M56" s="295">
        <f>'将来負担比率（分子）の構造'!L$52</f>
        <v>15215</v>
      </c>
      <c r="N56" s="295"/>
      <c r="O56" s="295"/>
      <c r="P56" s="295">
        <f>'将来負担比率（分子）の構造'!M$52</f>
        <v>14210</v>
      </c>
    </row>
    <row r="57" spans="1:16" x14ac:dyDescent="0.15">
      <c r="A57" s="295" t="s">
        <v>99</v>
      </c>
      <c r="B57" s="295"/>
      <c r="C57" s="295"/>
      <c r="D57" s="295">
        <f>'将来負担比率（分子）の構造'!I$51</f>
        <v>277</v>
      </c>
      <c r="E57" s="295"/>
      <c r="F57" s="295"/>
      <c r="G57" s="295">
        <f>'将来負担比率（分子）の構造'!J$51</f>
        <v>244</v>
      </c>
      <c r="H57" s="295"/>
      <c r="I57" s="295"/>
      <c r="J57" s="295">
        <f>'将来負担比率（分子）の構造'!K$51</f>
        <v>204</v>
      </c>
      <c r="K57" s="295"/>
      <c r="L57" s="295"/>
      <c r="M57" s="295">
        <f>'将来負担比率（分子）の構造'!L$51</f>
        <v>157</v>
      </c>
      <c r="N57" s="295"/>
      <c r="O57" s="295"/>
      <c r="P57" s="295">
        <f>'将来負担比率（分子）の構造'!M$51</f>
        <v>97</v>
      </c>
    </row>
    <row r="58" spans="1:16" x14ac:dyDescent="0.15">
      <c r="A58" s="295" t="s">
        <v>96</v>
      </c>
      <c r="B58" s="295"/>
      <c r="C58" s="295"/>
      <c r="D58" s="295">
        <f>'将来負担比率（分子）の構造'!I$50</f>
        <v>3463</v>
      </c>
      <c r="E58" s="295"/>
      <c r="F58" s="295"/>
      <c r="G58" s="295">
        <f>'将来負担比率（分子）の構造'!J$50</f>
        <v>2839</v>
      </c>
      <c r="H58" s="295"/>
      <c r="I58" s="295"/>
      <c r="J58" s="295">
        <f>'将来負担比率（分子）の構造'!K$50</f>
        <v>2982</v>
      </c>
      <c r="K58" s="295"/>
      <c r="L58" s="295"/>
      <c r="M58" s="295">
        <f>'将来負担比率（分子）の構造'!L$50</f>
        <v>3034</v>
      </c>
      <c r="N58" s="295"/>
      <c r="O58" s="295"/>
      <c r="P58" s="295">
        <f>'将来負担比率（分子）の構造'!M$50</f>
        <v>2953</v>
      </c>
    </row>
    <row r="59" spans="1:16" x14ac:dyDescent="0.15">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1475</v>
      </c>
      <c r="C62" s="295"/>
      <c r="D62" s="295"/>
      <c r="E62" s="295">
        <f>'将来負担比率（分子）の構造'!J$45</f>
        <v>1498</v>
      </c>
      <c r="F62" s="295"/>
      <c r="G62" s="295"/>
      <c r="H62" s="295">
        <f>'将来負担比率（分子）の構造'!K$45</f>
        <v>1441</v>
      </c>
      <c r="I62" s="295"/>
      <c r="J62" s="295"/>
      <c r="K62" s="295">
        <f>'将来負担比率（分子）の構造'!L$45</f>
        <v>1524</v>
      </c>
      <c r="L62" s="295"/>
      <c r="M62" s="295"/>
      <c r="N62" s="295">
        <f>'将来負担比率（分子）の構造'!M$45</f>
        <v>1567</v>
      </c>
      <c r="O62" s="295"/>
      <c r="P62" s="295"/>
    </row>
    <row r="63" spans="1:16" x14ac:dyDescent="0.15">
      <c r="A63" s="295" t="s">
        <v>78</v>
      </c>
      <c r="B63" s="295">
        <f>'将来負担比率（分子）の構造'!I$44</f>
        <v>255</v>
      </c>
      <c r="C63" s="295"/>
      <c r="D63" s="295"/>
      <c r="E63" s="295">
        <f>'将来負担比率（分子）の構造'!J$44</f>
        <v>233</v>
      </c>
      <c r="F63" s="295"/>
      <c r="G63" s="295"/>
      <c r="H63" s="295">
        <f>'将来負担比率（分子）の構造'!K$44</f>
        <v>209</v>
      </c>
      <c r="I63" s="295"/>
      <c r="J63" s="295"/>
      <c r="K63" s="295">
        <f>'将来負担比率（分子）の構造'!L$44</f>
        <v>245</v>
      </c>
      <c r="L63" s="295"/>
      <c r="M63" s="295"/>
      <c r="N63" s="295">
        <f>'将来負担比率（分子）の構造'!M$44</f>
        <v>256</v>
      </c>
      <c r="O63" s="295"/>
      <c r="P63" s="295"/>
    </row>
    <row r="64" spans="1:16" x14ac:dyDescent="0.15">
      <c r="A64" s="295" t="s">
        <v>76</v>
      </c>
      <c r="B64" s="295">
        <f>'将来負担比率（分子）の構造'!I$43</f>
        <v>11283</v>
      </c>
      <c r="C64" s="295"/>
      <c r="D64" s="295"/>
      <c r="E64" s="295">
        <f>'将来負担比率（分子）の構造'!J$43</f>
        <v>10629</v>
      </c>
      <c r="F64" s="295"/>
      <c r="G64" s="295"/>
      <c r="H64" s="295">
        <f>'将来負担比率（分子）の構造'!K$43</f>
        <v>10040</v>
      </c>
      <c r="I64" s="295"/>
      <c r="J64" s="295"/>
      <c r="K64" s="295">
        <f>'将来負担比率（分子）の構造'!L$43</f>
        <v>9300</v>
      </c>
      <c r="L64" s="295"/>
      <c r="M64" s="295"/>
      <c r="N64" s="295">
        <f>'将来負担比率（分子）の構造'!M$43</f>
        <v>8870</v>
      </c>
      <c r="O64" s="295"/>
      <c r="P64" s="295"/>
    </row>
    <row r="65" spans="1:16" x14ac:dyDescent="0.15">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55</v>
      </c>
      <c r="B66" s="295">
        <f>'将来負担比率（分子）の構造'!I$41</f>
        <v>15442</v>
      </c>
      <c r="C66" s="295"/>
      <c r="D66" s="295"/>
      <c r="E66" s="295">
        <f>'将来負担比率（分子）の構造'!J$41</f>
        <v>14544</v>
      </c>
      <c r="F66" s="295"/>
      <c r="G66" s="295"/>
      <c r="H66" s="295">
        <f>'将来負担比率（分子）の構造'!K$41</f>
        <v>14223</v>
      </c>
      <c r="I66" s="295"/>
      <c r="J66" s="295"/>
      <c r="K66" s="295">
        <f>'将来負担比率（分子）の構造'!L$41</f>
        <v>13149</v>
      </c>
      <c r="L66" s="295"/>
      <c r="M66" s="295"/>
      <c r="N66" s="295">
        <f>'将来負担比率（分子）の構造'!M$41</f>
        <v>12109</v>
      </c>
      <c r="O66" s="295"/>
      <c r="P66" s="295"/>
    </row>
    <row r="67" spans="1:16" x14ac:dyDescent="0.15">
      <c r="A67" s="295" t="s">
        <v>101</v>
      </c>
      <c r="B67" s="295" t="e">
        <f>NA()</f>
        <v>#N/A</v>
      </c>
      <c r="C67" s="295">
        <f>IF(ISNUMBER('将来負担比率（分子）の構造'!I$53),IF('将来負担比率（分子）の構造'!I$53&lt;0,0,'将来負担比率（分子）の構造'!I$53),NA())</f>
        <v>7254</v>
      </c>
      <c r="D67" s="295" t="e">
        <f>NA()</f>
        <v>#N/A</v>
      </c>
      <c r="E67" s="295" t="e">
        <f>NA()</f>
        <v>#N/A</v>
      </c>
      <c r="F67" s="295">
        <f>IF(ISNUMBER('将来負担比率（分子）の構造'!J$53),IF('将来負担比率（分子）の構造'!J$53&lt;0,0,'将来負担比率（分子）の構造'!J$53),NA())</f>
        <v>6939</v>
      </c>
      <c r="G67" s="295" t="e">
        <f>NA()</f>
        <v>#N/A</v>
      </c>
      <c r="H67" s="295" t="e">
        <f>NA()</f>
        <v>#N/A</v>
      </c>
      <c r="I67" s="295">
        <f>IF(ISNUMBER('将来負担比率（分子）の構造'!K$53),IF('将来負担比率（分子）の構造'!K$53&lt;0,0,'将来負担比率（分子）の構造'!K$53),NA())</f>
        <v>6491</v>
      </c>
      <c r="J67" s="295" t="e">
        <f>NA()</f>
        <v>#N/A</v>
      </c>
      <c r="K67" s="295" t="e">
        <f>NA()</f>
        <v>#N/A</v>
      </c>
      <c r="L67" s="295">
        <f>IF(ISNUMBER('将来負担比率（分子）の構造'!L$53),IF('将来負担比率（分子）の構造'!L$53&lt;0,0,'将来負担比率（分子）の構造'!L$53),NA())</f>
        <v>5812</v>
      </c>
      <c r="M67" s="295" t="e">
        <f>NA()</f>
        <v>#N/A</v>
      </c>
      <c r="N67" s="295" t="e">
        <f>NA()</f>
        <v>#N/A</v>
      </c>
      <c r="O67" s="295">
        <f>IF(ISNUMBER('将来負担比率（分子）の構造'!M$53),IF('将来負担比率（分子）の構造'!M$53&lt;0,0,'将来負担比率（分子）の構造'!M$53),NA())</f>
        <v>5542</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1610</v>
      </c>
      <c r="C72" s="299">
        <f>基金残高に係る経年分析!G55</f>
        <v>1618</v>
      </c>
      <c r="D72" s="299">
        <f>基金残高に係る経年分析!H55</f>
        <v>1515</v>
      </c>
    </row>
    <row r="73" spans="1:16" x14ac:dyDescent="0.15">
      <c r="A73" s="297" t="s">
        <v>128</v>
      </c>
      <c r="B73" s="299">
        <f>基金残高に係る経年分析!F56</f>
        <v>90</v>
      </c>
      <c r="C73" s="299">
        <f>基金残高に係る経年分析!G56</f>
        <v>90</v>
      </c>
      <c r="D73" s="299">
        <f>基金残高に係る経年分析!H56</f>
        <v>87</v>
      </c>
    </row>
    <row r="74" spans="1:16" x14ac:dyDescent="0.15">
      <c r="A74" s="297" t="s">
        <v>130</v>
      </c>
      <c r="B74" s="299">
        <f>基金残高に係る経年分析!F57</f>
        <v>2581</v>
      </c>
      <c r="C74" s="299">
        <f>基金残高に係る経年分析!G57</f>
        <v>2594</v>
      </c>
      <c r="D74" s="299">
        <f>基金残高に係る経年分析!H57</f>
        <v>2590</v>
      </c>
    </row>
  </sheetData>
  <sheetProtection algorithmName="SHA-512" hashValue="olqjOXQf9dbqwTZIDTZZ5ZXqTveIZ0htU9PASnMVvCwJWjaHDYHasVrx5krUrvp70Wh6JVhU5NQYAXiH7ciwsQ==" saltValue="Vr1AbS2ZBuuIikZBykLk2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2025-03-17T00:10:42Z</vt:filetime>
  </property>
</Properties>
</file>