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wj+c/O8+0Zm8UClXx5ItHj9CQRNDmVEAMsbi2OXc/bwzMz/ZMJvf6aUMmVHlEQ3eChL5gTG3/w56HMTBisxAw==" workbookSaltValue="/wctYsaAqxZgItj2ocPXb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<sst xmlns="http://schemas.openxmlformats.org/spreadsheetml/2006/main" xmlns:r="http://schemas.openxmlformats.org/officeDocument/2006/relationships" count="116" uniqueCount="116">
  <si>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</si>
  <si>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</si>
  <si>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</si>
  <si>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</si>
  <si>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</si>
  <si>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</si>
  <si>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</si>
  <si>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</si>
  <si>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</si>
  <si>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</si>
  <si>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</si>
  <si>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</si>
  <si>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</si>
  <si>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</si>
  <si>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</si>
  <si>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</si>
  <si>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</si>
  <si>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</si>
  <si>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</si>
  <si>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</si>
  <si>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</si>
  <si>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</si>
  <si>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</si>
  <si>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</si>
  <si>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</si>
  <si>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</si>
  <si>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</si>
  <si>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</si>
  <si>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</si>
  <si>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</si>
  <si>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</si>
  <si>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</si>
  <si>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</si>
  <si>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</si>
  <si>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</si>
  <si>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</si>
  <si>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</si>
  <si>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</si>
  <si>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</si>
  <si>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</si>
  <si>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</si>
  <si>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</si>
  <si>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</si>
  <si>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</si>
  <si>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</si>
  <si>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</si>
  <si>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</si>
  <si>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</si>
  <si>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</si>
  <si>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</si>
  <si>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</si>
  <si>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</si>
  <si>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</si>
  <si>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</si>
  <si>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</si>
  <si>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</si>
  <si>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</si>
  <si>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</si>
  <si>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</si>
  <si>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</si>
  <si>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</si>
  <si>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</si>
  <si>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</si>
  <si>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改善策として、急激な住民負担とならないよう段階的な使用料の値上げを計画的に行うこととし、平成２９年度と令和５年度に実施しました。令和５年度の値上げが経営改善にどの程度の効果があったのか現時点では分析が出来ていませんが、近年の人口減少の影響により使用料収入の伸びも頭打ちとなっているため、現在の経営状況を反映した適正な使用料となるよう今後も段階的な値上げを計画的に実施し、「経営の健全性」の向上に努めていきます。また、未接続世帯への戸別訪問や文書等による接続依頼や啓発を実施し、水洗化人口の増加による「経営の効率性」の向上を目指します。
　令和４年度の指標の特徴としては収益的収支比率が前年度に比べて5.14％上昇している点です。
　この指標は使用料収入や一般会計からの繰入金等の総収益で総費用に地方債償還金を加えた費用をどの程度賄えているかを表しています。
　前年度に比べて一般会計繰入金の増額により総収益が増額となったのに対し、地方債償還金の減額により費用が減額となったことが指標が上昇した要因です。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40">
      <t>カイシ</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8">
      <t>クイキ</t>
    </rPh>
    <rPh sb="88" eb="90">
      <t>ジンコウ</t>
    </rPh>
    <rPh sb="90" eb="92">
      <t>ヒトリ</t>
    </rPh>
    <rPh sb="92" eb="93">
      <t>ア</t>
    </rPh>
    <rPh sb="96" eb="99">
      <t>トウシ</t>
    </rPh>
    <rPh sb="100" eb="101">
      <t>オオ</t>
    </rPh>
    <rPh sb="105" eb="108">
      <t>ガッ</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カイゼン</t>
    </rPh>
    <rPh sb="143" eb="144">
      <t>サク</t>
    </rPh>
    <rPh sb="148" eb="150">
      <t>キュウゲキ</t>
    </rPh>
    <rPh sb="151" eb="153">
      <t>ジュウミン</t>
    </rPh>
    <rPh sb="153" eb="155">
      <t>フタン</t>
    </rPh>
    <rPh sb="162" eb="165">
      <t>ダンカイテキ</t>
    </rPh>
    <rPh sb="166" eb="169">
      <t>シヨウリョウ</t>
    </rPh>
    <rPh sb="170" eb="172">
      <t>ネア</t>
    </rPh>
    <rPh sb="174" eb="177">
      <t>ケイカクテキ</t>
    </rPh>
    <rPh sb="178" eb="179">
      <t>オコナ</t>
    </rPh>
    <rPh sb="185" eb="187">
      <t>ヘイセイ</t>
    </rPh>
    <rPh sb="189" eb="191">
      <t>ネンド</t>
    </rPh>
    <rPh sb="192" eb="194">
      <t>レイワ</t>
    </rPh>
    <rPh sb="195" eb="197">
      <t>ネンド</t>
    </rPh>
    <rPh sb="198" eb="200">
      <t>ジッシ</t>
    </rPh>
    <rPh sb="205" eb="207">
      <t>レイワ</t>
    </rPh>
    <rPh sb="208" eb="210">
      <t>ネンド</t>
    </rPh>
    <rPh sb="211" eb="213">
      <t>ネア</t>
    </rPh>
    <rPh sb="215" eb="217">
      <t>ケイエイ</t>
    </rPh>
    <rPh sb="217" eb="219">
      <t>カイゼン</t>
    </rPh>
    <rPh sb="222" eb="224">
      <t>テイド</t>
    </rPh>
    <rPh sb="225" eb="227">
      <t>コウカ</t>
    </rPh>
    <rPh sb="233" eb="236">
      <t>ゲンジテン</t>
    </rPh>
    <rPh sb="238" eb="240">
      <t>ブンセキ</t>
    </rPh>
    <rPh sb="241" eb="243">
      <t>デキ</t>
    </rPh>
    <rPh sb="250" eb="252">
      <t>キンネン</t>
    </rPh>
    <rPh sb="253" eb="255">
      <t>ジンコウ</t>
    </rPh>
    <rPh sb="255" eb="257">
      <t>ゲンショウ</t>
    </rPh>
    <rPh sb="258" eb="260">
      <t>エイキョウ</t>
    </rPh>
    <rPh sb="263" eb="266">
      <t>シヨウリョウ</t>
    </rPh>
    <rPh sb="266" eb="268">
      <t>シュウニュウ</t>
    </rPh>
    <rPh sb="269" eb="270">
      <t>ノ</t>
    </rPh>
    <rPh sb="272" eb="274">
      <t>アタマウ</t>
    </rPh>
    <rPh sb="284" eb="286">
      <t>ゲンザイ</t>
    </rPh>
    <rPh sb="287" eb="289">
      <t>ケイエイ</t>
    </rPh>
    <rPh sb="289" eb="291">
      <t>ジョウキョウ</t>
    </rPh>
    <rPh sb="292" eb="294">
      <t>ハンエイ</t>
    </rPh>
    <rPh sb="296" eb="298">
      <t>テキセイ</t>
    </rPh>
    <rPh sb="299" eb="302">
      <t>シヨウリョウ</t>
    </rPh>
    <rPh sb="307" eb="309">
      <t>コンゴ</t>
    </rPh>
    <rPh sb="310" eb="313">
      <t>ダンカイテキ</t>
    </rPh>
    <rPh sb="314" eb="316">
      <t>ネア</t>
    </rPh>
    <rPh sb="318" eb="321">
      <t>ケイカクテキ</t>
    </rPh>
    <rPh sb="322" eb="324">
      <t>ジッシ</t>
    </rPh>
    <rPh sb="327" eb="329">
      <t>ケイエイ</t>
    </rPh>
    <rPh sb="330" eb="333">
      <t>ケンゼンセイ</t>
    </rPh>
    <rPh sb="335" eb="337">
      <t>コウジョウ</t>
    </rPh>
    <rPh sb="338" eb="339">
      <t>ツト</t>
    </rPh>
    <rPh sb="349" eb="352">
      <t>ミセツゾク</t>
    </rPh>
    <rPh sb="352" eb="354">
      <t>セタイ</t>
    </rPh>
    <rPh sb="356" eb="358">
      <t>コベツ</t>
    </rPh>
    <rPh sb="358" eb="360">
      <t>ホウモン</t>
    </rPh>
    <rPh sb="361" eb="363">
      <t>ブンショ</t>
    </rPh>
    <rPh sb="363" eb="364">
      <t>トウ</t>
    </rPh>
    <rPh sb="367" eb="369">
      <t>セツゾク</t>
    </rPh>
    <rPh sb="369" eb="371">
      <t>イライ</t>
    </rPh>
    <rPh sb="372" eb="374">
      <t>ケイハツ</t>
    </rPh>
    <rPh sb="375" eb="377">
      <t>ジッシ</t>
    </rPh>
    <rPh sb="379" eb="382">
      <t>スイセンカ</t>
    </rPh>
    <rPh sb="382" eb="384">
      <t>ジンコウ</t>
    </rPh>
    <rPh sb="385" eb="387">
      <t>ゾウカ</t>
    </rPh>
    <rPh sb="391" eb="393">
      <t>ケイエイ</t>
    </rPh>
    <rPh sb="394" eb="396">
      <t>コウリツ</t>
    </rPh>
    <rPh sb="396" eb="397">
      <t>セイ</t>
    </rPh>
    <rPh sb="399" eb="401">
      <t>コウジョウ</t>
    </rPh>
    <rPh sb="402" eb="404">
      <t>メザ</t>
    </rPh>
    <rPh sb="410" eb="412">
      <t>レイワ</t>
    </rPh>
    <rPh sb="413" eb="415">
      <t>ネンド</t>
    </rPh>
    <rPh sb="416" eb="418">
      <t>シヒョウ</t>
    </rPh>
    <rPh sb="419" eb="421">
      <t>トクチョウ</t>
    </rPh>
    <rPh sb="425" eb="428">
      <t>シュウエキテキ</t>
    </rPh>
    <rPh sb="428" eb="430">
      <t>シュウシ</t>
    </rPh>
    <rPh sb="430" eb="432">
      <t>ヒリツ</t>
    </rPh>
    <rPh sb="433" eb="436">
      <t>ゼンネンド</t>
    </rPh>
    <rPh sb="437" eb="438">
      <t>クラ</t>
    </rPh>
    <rPh sb="445" eb="447">
      <t>ジョウショウ</t>
    </rPh>
    <rPh sb="451" eb="452">
      <t>テン</t>
    </rPh>
    <rPh sb="459" eb="461">
      <t>シヒョウ</t>
    </rPh>
    <rPh sb="462" eb="465">
      <t>シヨウリョウ</t>
    </rPh>
    <rPh sb="465" eb="467">
      <t>シュウニュウ</t>
    </rPh>
    <rPh sb="468" eb="472">
      <t>イッパ</t>
    </rPh>
    <rPh sb="475" eb="478">
      <t>クリイ</t>
    </rPh>
    <rPh sb="478" eb="479">
      <t>トウ</t>
    </rPh>
    <rPh sb="480" eb="481">
      <t>ソウ</t>
    </rPh>
    <rPh sb="481" eb="483">
      <t>シュウエキ</t>
    </rPh>
    <rPh sb="484" eb="487">
      <t>ソウヒヨウ</t>
    </rPh>
    <rPh sb="488" eb="491">
      <t>チホウサイ</t>
    </rPh>
    <rPh sb="491" eb="494">
      <t>ショウカンキン</t>
    </rPh>
    <rPh sb="495" eb="496">
      <t>クワ</t>
    </rPh>
    <rPh sb="498" eb="500">
      <t>ヒヨウ</t>
    </rPh>
    <rPh sb="503" eb="505">
      <t>テイド</t>
    </rPh>
    <rPh sb="505" eb="506">
      <t>マカナ</t>
    </rPh>
    <rPh sb="512" eb="513">
      <t>アラワ</t>
    </rPh>
    <rPh sb="521" eb="524">
      <t>ゼンネンド</t>
    </rPh>
    <rPh sb="525" eb="526">
      <t>クラ</t>
    </rPh>
    <rPh sb="528" eb="530">
      <t>イッパン</t>
    </rPh>
    <rPh sb="530" eb="532">
      <t>カイケイ</t>
    </rPh>
    <rPh sb="532" eb="533">
      <t>クリ</t>
    </rPh>
    <rPh sb="533" eb="535">
      <t>ニュウキン</t>
    </rPh>
    <rPh sb="536" eb="538">
      <t>ゾウガク</t>
    </rPh>
    <rPh sb="541" eb="542">
      <t>ソウ</t>
    </rPh>
    <rPh sb="542" eb="544">
      <t>シュウエキ</t>
    </rPh>
    <rPh sb="545" eb="547">
      <t>ゾウガク</t>
    </rPh>
    <rPh sb="553" eb="554">
      <t>タイ</t>
    </rPh>
    <rPh sb="556" eb="559">
      <t>チホウサイ</t>
    </rPh>
    <rPh sb="559" eb="562">
      <t>ショウカンキン</t>
    </rPh>
    <rPh sb="563" eb="565">
      <t>ゲンガク</t>
    </rPh>
    <rPh sb="568" eb="570">
      <t>ヒヨウ</t>
    </rPh>
    <rPh sb="571" eb="573">
      <t>ゲンガク</t>
    </rPh>
    <rPh sb="580" eb="582">
      <t>シヒョウ</t>
    </rPh>
    <rPh sb="583" eb="585">
      <t>ジョウショウ</t>
    </rPh>
    <rPh sb="587" eb="589">
      <t>ヨウイン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</si>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</sst>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0.32</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49.47</c:v>
                </c:pt>
                <c:pt idx="3">
                  <c:v>48.19</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87.97</c:v>
                </c:pt>
                <c:pt idx="1">
                  <c:v>88.39</c:v>
                </c:pt>
                <c:pt idx="2">
                  <c:v>89.22</c:v>
                </c:pt>
                <c:pt idx="3">
                  <c:v>89.58</c:v>
                </c:pt>
                <c:pt idx="4">
                  <c:v>89.92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82.06</c:v>
                </c:pt>
                <c:pt idx="3">
                  <c:v>82.26</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64.27</c:v>
                </c:pt>
                <c:pt idx="1">
                  <c:v>62.38</c:v>
                </c:pt>
                <c:pt idx="2">
                  <c:v>63.86</c:v>
                </c:pt>
                <c:pt idx="3">
                  <c:v>64.53</c:v>
                </c:pt>
                <c:pt idx="4">
                  <c:v>69.67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360.68</c:v>
                </c:pt>
                <c:pt idx="1">
                  <c:v>208.46</c:v>
                </c:pt>
                <c:pt idx="2">
                  <c:v>235.74</c:v>
                </c:pt>
                <c:pt idx="3">
                  <c:v>57.54</c:v>
                </c:pt>
                <c:pt idx="4">
                  <c:v>51.7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1245.0999999999999</c:v>
                </c:pt>
                <c:pt idx="3">
                  <c:v>1108.8</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74.239999999999995</c:v>
                </c:pt>
                <c:pt idx="1">
                  <c:v>67.260000000000005</c:v>
                </c:pt>
                <c:pt idx="2">
                  <c:v>69.099999999999994</c:v>
                </c:pt>
                <c:pt idx="3">
                  <c:v>66.400000000000006</c:v>
                </c:pt>
                <c:pt idx="4">
                  <c:v>66.28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79.77</c:v>
                </c:pt>
                <c:pt idx="3">
                  <c:v>79.63</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229.77</c:v>
                </c:pt>
                <c:pt idx="1">
                  <c:v>253.73</c:v>
                </c:pt>
                <c:pt idx="2">
                  <c:v>248.97</c:v>
                </c:pt>
                <c:pt idx="3">
                  <c:v>260.61</c:v>
                </c:pt>
                <c:pt idx="4">
                  <c:v>261.45999999999998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214.56</c:v>
                </c:pt>
                <c:pt idx="3">
                  <c:v>213.66</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O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20199</v>
      </c>
      <c r="AM8" s="21"/>
      <c r="AN8" s="21"/>
      <c r="AO8" s="21"/>
      <c r="AP8" s="21"/>
      <c r="AQ8" s="21"/>
      <c r="AR8" s="21"/>
      <c r="AS8" s="21"/>
      <c r="AT8" s="7">
        <f>データ!T6</f>
        <v>108.38</v>
      </c>
      <c r="AU8" s="7"/>
      <c r="AV8" s="7"/>
      <c r="AW8" s="7"/>
      <c r="AX8" s="7"/>
      <c r="AY8" s="7"/>
      <c r="AZ8" s="7"/>
      <c r="BA8" s="7"/>
      <c r="BB8" s="7">
        <f>データ!U6</f>
        <v>186.37</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20</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26.08</v>
      </c>
      <c r="Q10" s="7"/>
      <c r="R10" s="7"/>
      <c r="S10" s="7"/>
      <c r="T10" s="7"/>
      <c r="U10" s="7"/>
      <c r="V10" s="7"/>
      <c r="W10" s="7">
        <f>データ!Q6</f>
        <v>101.89</v>
      </c>
      <c r="X10" s="7"/>
      <c r="Y10" s="7"/>
      <c r="Z10" s="7"/>
      <c r="AA10" s="7"/>
      <c r="AB10" s="7"/>
      <c r="AC10" s="7"/>
      <c r="AD10" s="21">
        <f>データ!R6</f>
        <v>2954</v>
      </c>
      <c r="AE10" s="21"/>
      <c r="AF10" s="21"/>
      <c r="AG10" s="21"/>
      <c r="AH10" s="21"/>
      <c r="AI10" s="21"/>
      <c r="AJ10" s="21"/>
      <c r="AK10" s="2"/>
      <c r="AL10" s="21">
        <f>データ!V6</f>
        <v>5220</v>
      </c>
      <c r="AM10" s="21"/>
      <c r="AN10" s="21"/>
      <c r="AO10" s="21"/>
      <c r="AP10" s="21"/>
      <c r="AQ10" s="21"/>
      <c r="AR10" s="21"/>
      <c r="AS10" s="21"/>
      <c r="AT10" s="7">
        <f>データ!W6</f>
        <v>2.17</v>
      </c>
      <c r="AU10" s="7"/>
      <c r="AV10" s="7"/>
      <c r="AW10" s="7"/>
      <c r="AX10" s="7"/>
      <c r="AY10" s="7"/>
      <c r="AZ10" s="7"/>
      <c r="BA10" s="7"/>
      <c r="BB10" s="7">
        <f>データ!X6</f>
        <v>2405.5300000000002</v>
      </c>
      <c r="BC10" s="7"/>
      <c r="BD10" s="7"/>
      <c r="BE10" s="7"/>
      <c r="BF10" s="7"/>
      <c r="BG10" s="7"/>
      <c r="BH10" s="7"/>
      <c r="BI10" s="7"/>
      <c r="BJ10" s="2"/>
      <c r="BK10" s="2"/>
      <c r="BL10" s="29" t="s">
        <v>38</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63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8</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【652.82】</v>
      </c>
      <c r="I86" s="12" t="str">
        <f>データ!CA6</f>
        <v>【97.61】</v>
      </c>
      <c r="J86" s="12" t="str">
        <f>データ!CL6</f>
        <v>【138.29】</v>
      </c>
      <c r="K86" s="12" t="str">
        <f>データ!CW6</f>
        <v>【59.10】</v>
      </c>
      <c r="L86" s="12" t="str">
        <f>データ!DH6</f>
        <v>【95.82】</v>
      </c>
      <c r="M86" s="12" t="s">
        <v>39</v>
      </c>
      <c r="N86" s="12" t="s">
        <v>39</v>
      </c>
      <c r="O86" s="12" t="str">
        <f>データ!EO6</f>
        <v>【0.23】</v>
      </c>
    </row>
  </sheetData>
  <sheetProtection algorithmName="SHA-512" hashValue="Jm+/4meRORF45VqhUMlgBWlZFQJPNr/VW56pqBubyHY0XDTsq9DfCiWRUdx+9dC8IAx7vA5XlB8ZFumMRutF0Q==" saltValue="ncBSSCSA4TGhsj2rUAOZY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13</v>
      </c>
      <c r="BR4" s="77"/>
      <c r="BS4" s="77"/>
      <c r="BT4" s="77"/>
      <c r="BU4" s="77"/>
      <c r="BV4" s="77"/>
      <c r="BW4" s="77"/>
      <c r="BX4" s="77"/>
      <c r="BY4" s="77"/>
      <c r="BZ4" s="77"/>
      <c r="CA4" s="77"/>
      <c r="CB4" s="77" t="s">
        <v>62</v>
      </c>
      <c r="CC4" s="77"/>
      <c r="CD4" s="77"/>
      <c r="CE4" s="77"/>
      <c r="CF4" s="77"/>
      <c r="CG4" s="77"/>
      <c r="CH4" s="77"/>
      <c r="CI4" s="77"/>
      <c r="CJ4" s="77"/>
      <c r="CK4" s="77"/>
      <c r="CL4" s="77"/>
      <c r="CM4" s="77" t="s">
        <v>66</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58</v>
      </c>
      <c r="I5" s="67" t="s">
        <v>73</v>
      </c>
      <c r="J5" s="67" t="s">
        <v>74</v>
      </c>
      <c r="K5" s="67" t="s">
        <v>75</v>
      </c>
      <c r="L5" s="67" t="s">
        <v>76</v>
      </c>
      <c r="M5" s="67" t="s">
        <v>4</v>
      </c>
      <c r="N5" s="67" t="s">
        <v>77</v>
      </c>
      <c r="O5" s="67" t="s">
        <v>78</v>
      </c>
      <c r="P5" s="67" t="s">
        <v>79</v>
      </c>
      <c r="Q5" s="67" t="s">
        <v>80</v>
      </c>
      <c r="R5" s="67" t="s">
        <v>81</v>
      </c>
      <c r="S5" s="67" t="s">
        <v>82</v>
      </c>
      <c r="T5" s="67" t="s">
        <v>83</v>
      </c>
      <c r="U5" s="67" t="s">
        <v>65</v>
      </c>
      <c r="V5" s="67" t="s">
        <v>84</v>
      </c>
      <c r="W5" s="67" t="s">
        <v>85</v>
      </c>
      <c r="X5" s="67" t="s">
        <v>86</v>
      </c>
      <c r="Y5" s="67" t="s">
        <v>87</v>
      </c>
      <c r="Z5" s="67" t="s">
        <v>88</v>
      </c>
      <c r="AA5" s="67" t="s">
        <v>89</v>
      </c>
      <c r="AB5" s="67" t="s">
        <v>90</v>
      </c>
      <c r="AC5" s="67" t="s">
        <v>91</v>
      </c>
      <c r="AD5" s="67" t="s">
        <v>93</v>
      </c>
      <c r="AE5" s="67" t="s">
        <v>94</v>
      </c>
      <c r="AF5" s="67" t="s">
        <v>95</v>
      </c>
      <c r="AG5" s="67" t="s">
        <v>96</v>
      </c>
      <c r="AH5" s="67" t="s">
        <v>97</v>
      </c>
      <c r="AI5" s="67" t="s">
        <v>45</v>
      </c>
      <c r="AJ5" s="67" t="s">
        <v>87</v>
      </c>
      <c r="AK5" s="67" t="s">
        <v>88</v>
      </c>
      <c r="AL5" s="67" t="s">
        <v>89</v>
      </c>
      <c r="AM5" s="67" t="s">
        <v>90</v>
      </c>
      <c r="AN5" s="67" t="s">
        <v>91</v>
      </c>
      <c r="AO5" s="67" t="s">
        <v>93</v>
      </c>
      <c r="AP5" s="67" t="s">
        <v>94</v>
      </c>
      <c r="AQ5" s="67" t="s">
        <v>95</v>
      </c>
      <c r="AR5" s="67" t="s">
        <v>96</v>
      </c>
      <c r="AS5" s="67" t="s">
        <v>97</v>
      </c>
      <c r="AT5" s="67" t="s">
        <v>92</v>
      </c>
      <c r="AU5" s="67" t="s">
        <v>87</v>
      </c>
      <c r="AV5" s="67" t="s">
        <v>88</v>
      </c>
      <c r="AW5" s="67" t="s">
        <v>89</v>
      </c>
      <c r="AX5" s="67" t="s">
        <v>90</v>
      </c>
      <c r="AY5" s="67" t="s">
        <v>91</v>
      </c>
      <c r="AZ5" s="67" t="s">
        <v>93</v>
      </c>
      <c r="BA5" s="67" t="s">
        <v>94</v>
      </c>
      <c r="BB5" s="67" t="s">
        <v>95</v>
      </c>
      <c r="BC5" s="67" t="s">
        <v>96</v>
      </c>
      <c r="BD5" s="67" t="s">
        <v>97</v>
      </c>
      <c r="BE5" s="67" t="s">
        <v>92</v>
      </c>
      <c r="BF5" s="67" t="s">
        <v>87</v>
      </c>
      <c r="BG5" s="67" t="s">
        <v>88</v>
      </c>
      <c r="BH5" s="67" t="s">
        <v>89</v>
      </c>
      <c r="BI5" s="67" t="s">
        <v>90</v>
      </c>
      <c r="BJ5" s="67" t="s">
        <v>91</v>
      </c>
      <c r="BK5" s="67" t="s">
        <v>93</v>
      </c>
      <c r="BL5" s="67" t="s">
        <v>94</v>
      </c>
      <c r="BM5" s="67" t="s">
        <v>95</v>
      </c>
      <c r="BN5" s="67" t="s">
        <v>96</v>
      </c>
      <c r="BO5" s="67" t="s">
        <v>97</v>
      </c>
      <c r="BP5" s="67" t="s">
        <v>92</v>
      </c>
      <c r="BQ5" s="67" t="s">
        <v>87</v>
      </c>
      <c r="BR5" s="67" t="s">
        <v>88</v>
      </c>
      <c r="BS5" s="67" t="s">
        <v>89</v>
      </c>
      <c r="BT5" s="67" t="s">
        <v>90</v>
      </c>
      <c r="BU5" s="67" t="s">
        <v>91</v>
      </c>
      <c r="BV5" s="67" t="s">
        <v>93</v>
      </c>
      <c r="BW5" s="67" t="s">
        <v>94</v>
      </c>
      <c r="BX5" s="67" t="s">
        <v>95</v>
      </c>
      <c r="BY5" s="67" t="s">
        <v>96</v>
      </c>
      <c r="BZ5" s="67" t="s">
        <v>97</v>
      </c>
      <c r="CA5" s="67" t="s">
        <v>92</v>
      </c>
      <c r="CB5" s="67" t="s">
        <v>87</v>
      </c>
      <c r="CC5" s="67" t="s">
        <v>88</v>
      </c>
      <c r="CD5" s="67" t="s">
        <v>89</v>
      </c>
      <c r="CE5" s="67" t="s">
        <v>90</v>
      </c>
      <c r="CF5" s="67" t="s">
        <v>91</v>
      </c>
      <c r="CG5" s="67" t="s">
        <v>93</v>
      </c>
      <c r="CH5" s="67" t="s">
        <v>94</v>
      </c>
      <c r="CI5" s="67" t="s">
        <v>95</v>
      </c>
      <c r="CJ5" s="67" t="s">
        <v>96</v>
      </c>
      <c r="CK5" s="67" t="s">
        <v>97</v>
      </c>
      <c r="CL5" s="67" t="s">
        <v>92</v>
      </c>
      <c r="CM5" s="67" t="s">
        <v>87</v>
      </c>
      <c r="CN5" s="67" t="s">
        <v>88</v>
      </c>
      <c r="CO5" s="67" t="s">
        <v>89</v>
      </c>
      <c r="CP5" s="67" t="s">
        <v>90</v>
      </c>
      <c r="CQ5" s="67" t="s">
        <v>91</v>
      </c>
      <c r="CR5" s="67" t="s">
        <v>93</v>
      </c>
      <c r="CS5" s="67" t="s">
        <v>94</v>
      </c>
      <c r="CT5" s="67" t="s">
        <v>95</v>
      </c>
      <c r="CU5" s="67" t="s">
        <v>96</v>
      </c>
      <c r="CV5" s="67" t="s">
        <v>97</v>
      </c>
      <c r="CW5" s="67" t="s">
        <v>92</v>
      </c>
      <c r="CX5" s="67" t="s">
        <v>87</v>
      </c>
      <c r="CY5" s="67" t="s">
        <v>88</v>
      </c>
      <c r="CZ5" s="67" t="s">
        <v>89</v>
      </c>
      <c r="DA5" s="67" t="s">
        <v>90</v>
      </c>
      <c r="DB5" s="67" t="s">
        <v>91</v>
      </c>
      <c r="DC5" s="67" t="s">
        <v>93</v>
      </c>
      <c r="DD5" s="67" t="s">
        <v>94</v>
      </c>
      <c r="DE5" s="67" t="s">
        <v>95</v>
      </c>
      <c r="DF5" s="67" t="s">
        <v>96</v>
      </c>
      <c r="DG5" s="67" t="s">
        <v>97</v>
      </c>
      <c r="DH5" s="67" t="s">
        <v>92</v>
      </c>
      <c r="DI5" s="67" t="s">
        <v>87</v>
      </c>
      <c r="DJ5" s="67" t="s">
        <v>88</v>
      </c>
      <c r="DK5" s="67" t="s">
        <v>89</v>
      </c>
      <c r="DL5" s="67" t="s">
        <v>90</v>
      </c>
      <c r="DM5" s="67" t="s">
        <v>91</v>
      </c>
      <c r="DN5" s="67" t="s">
        <v>93</v>
      </c>
      <c r="DO5" s="67" t="s">
        <v>94</v>
      </c>
      <c r="DP5" s="67" t="s">
        <v>95</v>
      </c>
      <c r="DQ5" s="67" t="s">
        <v>96</v>
      </c>
      <c r="DR5" s="67" t="s">
        <v>97</v>
      </c>
      <c r="DS5" s="67" t="s">
        <v>92</v>
      </c>
      <c r="DT5" s="67" t="s">
        <v>87</v>
      </c>
      <c r="DU5" s="67" t="s">
        <v>88</v>
      </c>
      <c r="DV5" s="67" t="s">
        <v>89</v>
      </c>
      <c r="DW5" s="67" t="s">
        <v>90</v>
      </c>
      <c r="DX5" s="67" t="s">
        <v>91</v>
      </c>
      <c r="DY5" s="67" t="s">
        <v>93</v>
      </c>
      <c r="DZ5" s="67" t="s">
        <v>94</v>
      </c>
      <c r="EA5" s="67" t="s">
        <v>95</v>
      </c>
      <c r="EB5" s="67" t="s">
        <v>96</v>
      </c>
      <c r="EC5" s="67" t="s">
        <v>97</v>
      </c>
      <c r="ED5" s="67" t="s">
        <v>92</v>
      </c>
      <c r="EE5" s="67" t="s">
        <v>87</v>
      </c>
      <c r="EF5" s="67" t="s">
        <v>88</v>
      </c>
      <c r="EG5" s="67" t="s">
        <v>89</v>
      </c>
      <c r="EH5" s="67" t="s">
        <v>90</v>
      </c>
      <c r="EI5" s="67" t="s">
        <v>91</v>
      </c>
      <c r="EJ5" s="67" t="s">
        <v>93</v>
      </c>
      <c r="EK5" s="67" t="s">
        <v>94</v>
      </c>
      <c r="EL5" s="67" t="s">
        <v>95</v>
      </c>
      <c r="EM5" s="67" t="s">
        <v>96</v>
      </c>
      <c r="EN5" s="67" t="s">
        <v>97</v>
      </c>
      <c r="EO5" s="67" t="s">
        <v>92</v>
      </c>
    </row>
    <row r="6" spans="1:145" s="55" customFormat="1">
      <c r="A6" s="56" t="s">
        <v>98</v>
      </c>
      <c r="B6" s="61">
        <f t="shared" ref="B6:X6" si="1">B7</f>
        <v>2022</v>
      </c>
      <c r="C6" s="61">
        <f t="shared" si="1"/>
        <v>264652</v>
      </c>
      <c r="D6" s="61">
        <f t="shared" si="1"/>
        <v>47</v>
      </c>
      <c r="E6" s="61">
        <f t="shared" si="1"/>
        <v>17</v>
      </c>
      <c r="F6" s="61">
        <f t="shared" si="1"/>
        <v>1</v>
      </c>
      <c r="G6" s="61">
        <f t="shared" si="1"/>
        <v>0</v>
      </c>
      <c r="H6" s="61" t="str">
        <f t="shared" si="1"/>
        <v>京都府　与謝野町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26.08</v>
      </c>
      <c r="Q6" s="70">
        <f t="shared" si="1"/>
        <v>101.89</v>
      </c>
      <c r="R6" s="70">
        <f t="shared" si="1"/>
        <v>2954</v>
      </c>
      <c r="S6" s="70">
        <f t="shared" si="1"/>
        <v>20199</v>
      </c>
      <c r="T6" s="70">
        <f t="shared" si="1"/>
        <v>108.38</v>
      </c>
      <c r="U6" s="70">
        <f t="shared" si="1"/>
        <v>186.37</v>
      </c>
      <c r="V6" s="70">
        <f t="shared" si="1"/>
        <v>5220</v>
      </c>
      <c r="W6" s="70">
        <f t="shared" si="1"/>
        <v>2.17</v>
      </c>
      <c r="X6" s="70">
        <f t="shared" si="1"/>
        <v>2405.5300000000002</v>
      </c>
      <c r="Y6" s="78">
        <f t="shared" ref="Y6:AH6" si="2">IF(Y7="",NA(),Y7)</f>
        <v>64.27</v>
      </c>
      <c r="Z6" s="78">
        <f t="shared" si="2"/>
        <v>62.38</v>
      </c>
      <c r="AA6" s="78">
        <f t="shared" si="2"/>
        <v>63.86</v>
      </c>
      <c r="AB6" s="78">
        <f t="shared" si="2"/>
        <v>64.53</v>
      </c>
      <c r="AC6" s="78">
        <f t="shared" si="2"/>
        <v>69.67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360.68</v>
      </c>
      <c r="BG6" s="78">
        <f t="shared" si="5"/>
        <v>208.46</v>
      </c>
      <c r="BH6" s="78">
        <f t="shared" si="5"/>
        <v>235.74</v>
      </c>
      <c r="BI6" s="78">
        <f t="shared" si="5"/>
        <v>57.54</v>
      </c>
      <c r="BJ6" s="78">
        <f t="shared" si="5"/>
        <v>51.7</v>
      </c>
      <c r="BK6" s="78">
        <f t="shared" si="5"/>
        <v>958.81</v>
      </c>
      <c r="BL6" s="78">
        <f t="shared" si="5"/>
        <v>1001.3</v>
      </c>
      <c r="BM6" s="78">
        <f t="shared" si="5"/>
        <v>1245.0999999999999</v>
      </c>
      <c r="BN6" s="78">
        <f t="shared" si="5"/>
        <v>1108.8</v>
      </c>
      <c r="BO6" s="78">
        <f t="shared" si="5"/>
        <v>1194.56</v>
      </c>
      <c r="BP6" s="70" t="str">
        <f>IF(BP7="","",IF(BP7="-","【-】","【"&amp;SUBSTITUTE(TEXT(BP7,"#,##0.00"),"-","△")&amp;"】"))</f>
        <v>【652.82】</v>
      </c>
      <c r="BQ6" s="78">
        <f t="shared" ref="BQ6:BZ6" si="6">IF(BQ7="",NA(),BQ7)</f>
        <v>74.239999999999995</v>
      </c>
      <c r="BR6" s="78">
        <f t="shared" si="6"/>
        <v>67.260000000000005</v>
      </c>
      <c r="BS6" s="78">
        <f t="shared" si="6"/>
        <v>69.099999999999994</v>
      </c>
      <c r="BT6" s="78">
        <f t="shared" si="6"/>
        <v>66.400000000000006</v>
      </c>
      <c r="BU6" s="78">
        <f t="shared" si="6"/>
        <v>66.28</v>
      </c>
      <c r="BV6" s="78">
        <f t="shared" si="6"/>
        <v>82.88</v>
      </c>
      <c r="BW6" s="78">
        <f t="shared" si="6"/>
        <v>81.88</v>
      </c>
      <c r="BX6" s="78">
        <f t="shared" si="6"/>
        <v>79.77</v>
      </c>
      <c r="BY6" s="78">
        <f t="shared" si="6"/>
        <v>79.63</v>
      </c>
      <c r="BZ6" s="78">
        <f t="shared" si="6"/>
        <v>76.78</v>
      </c>
      <c r="CA6" s="70" t="str">
        <f>IF(CA7="","",IF(CA7="-","【-】","【"&amp;SUBSTITUTE(TEXT(CA7,"#,##0.00"),"-","△")&amp;"】"))</f>
        <v>【97.61】</v>
      </c>
      <c r="CB6" s="78">
        <f t="shared" ref="CB6:CK6" si="7">IF(CB7="",NA(),CB7)</f>
        <v>229.77</v>
      </c>
      <c r="CC6" s="78">
        <f t="shared" si="7"/>
        <v>253.73</v>
      </c>
      <c r="CD6" s="78">
        <f t="shared" si="7"/>
        <v>248.97</v>
      </c>
      <c r="CE6" s="78">
        <f t="shared" si="7"/>
        <v>260.61</v>
      </c>
      <c r="CF6" s="78">
        <f t="shared" si="7"/>
        <v>261.45999999999998</v>
      </c>
      <c r="CG6" s="78">
        <f t="shared" si="7"/>
        <v>190.99</v>
      </c>
      <c r="CH6" s="78">
        <f t="shared" si="7"/>
        <v>187.55</v>
      </c>
      <c r="CI6" s="78">
        <f t="shared" si="7"/>
        <v>214.56</v>
      </c>
      <c r="CJ6" s="78">
        <f t="shared" si="7"/>
        <v>213.66</v>
      </c>
      <c r="CK6" s="78">
        <f t="shared" si="7"/>
        <v>224.31</v>
      </c>
      <c r="CL6" s="70" t="str">
        <f>IF(CL7="","",IF(CL7="-","【-】","【"&amp;SUBSTITUTE(TEXT(CL7,"#,##0.00"),"-","△")&amp;"】"))</f>
        <v>【138.29】</v>
      </c>
      <c r="CM6" s="78" t="str">
        <f t="shared" ref="CM6:CV6" si="8">IF(CM7="",NA(),CM7)</f>
        <v>-</v>
      </c>
      <c r="CN6" s="78" t="str">
        <f t="shared" si="8"/>
        <v>-</v>
      </c>
      <c r="CO6" s="78" t="str">
        <f t="shared" si="8"/>
        <v>-</v>
      </c>
      <c r="CP6" s="78" t="str">
        <f t="shared" si="8"/>
        <v>-</v>
      </c>
      <c r="CQ6" s="78" t="str">
        <f t="shared" si="8"/>
        <v>-</v>
      </c>
      <c r="CR6" s="78">
        <f t="shared" si="8"/>
        <v>52.58</v>
      </c>
      <c r="CS6" s="78">
        <f t="shared" si="8"/>
        <v>50.94</v>
      </c>
      <c r="CT6" s="78">
        <f t="shared" si="8"/>
        <v>49.47</v>
      </c>
      <c r="CU6" s="78">
        <f t="shared" si="8"/>
        <v>48.19</v>
      </c>
      <c r="CV6" s="78">
        <f t="shared" si="8"/>
        <v>47.32</v>
      </c>
      <c r="CW6" s="70" t="str">
        <f>IF(CW7="","",IF(CW7="-","【-】","【"&amp;SUBSTITUTE(TEXT(CW7,"#,##0.00"),"-","△")&amp;"】"))</f>
        <v>【59.10】</v>
      </c>
      <c r="CX6" s="78">
        <f t="shared" ref="CX6:DG6" si="9">IF(CX7="",NA(),CX7)</f>
        <v>87.97</v>
      </c>
      <c r="CY6" s="78">
        <f t="shared" si="9"/>
        <v>88.39</v>
      </c>
      <c r="CZ6" s="78">
        <f t="shared" si="9"/>
        <v>89.22</v>
      </c>
      <c r="DA6" s="78">
        <f t="shared" si="9"/>
        <v>89.58</v>
      </c>
      <c r="DB6" s="78">
        <f t="shared" si="9"/>
        <v>89.92</v>
      </c>
      <c r="DC6" s="78">
        <f t="shared" si="9"/>
        <v>83.02</v>
      </c>
      <c r="DD6" s="78">
        <f t="shared" si="9"/>
        <v>82.55</v>
      </c>
      <c r="DE6" s="78">
        <f t="shared" si="9"/>
        <v>82.06</v>
      </c>
      <c r="DF6" s="78">
        <f t="shared" si="9"/>
        <v>82.26</v>
      </c>
      <c r="DG6" s="78">
        <f t="shared" si="9"/>
        <v>81.33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0.15</v>
      </c>
      <c r="EL6" s="78">
        <f t="shared" si="12"/>
        <v>0.32</v>
      </c>
      <c r="EM6" s="78">
        <f t="shared" si="12"/>
        <v>0.1</v>
      </c>
      <c r="EN6" s="78">
        <f t="shared" si="12"/>
        <v>9.e-002</v>
      </c>
      <c r="EO6" s="70" t="str">
        <f>IF(EO7="","",IF(EO7="-","【-】","【"&amp;SUBSTITUTE(TEXT(EO7,"#,##0.00"),"-","△")&amp;"】"))</f>
        <v>【0.23】</v>
      </c>
    </row>
    <row r="7" spans="1:145" s="55" customFormat="1">
      <c r="A7" s="56"/>
      <c r="B7" s="62">
        <v>2022</v>
      </c>
      <c r="C7" s="62">
        <v>264652</v>
      </c>
      <c r="D7" s="62">
        <v>47</v>
      </c>
      <c r="E7" s="62">
        <v>17</v>
      </c>
      <c r="F7" s="62">
        <v>1</v>
      </c>
      <c r="G7" s="62">
        <v>0</v>
      </c>
      <c r="H7" s="62" t="s">
        <v>21</v>
      </c>
      <c r="I7" s="62" t="s">
        <v>99</v>
      </c>
      <c r="J7" s="62" t="s">
        <v>100</v>
      </c>
      <c r="K7" s="62" t="s">
        <v>101</v>
      </c>
      <c r="L7" s="62" t="s">
        <v>102</v>
      </c>
      <c r="M7" s="62" t="s">
        <v>103</v>
      </c>
      <c r="N7" s="71" t="s">
        <v>39</v>
      </c>
      <c r="O7" s="71" t="s">
        <v>104</v>
      </c>
      <c r="P7" s="71">
        <v>26.08</v>
      </c>
      <c r="Q7" s="71">
        <v>101.89</v>
      </c>
      <c r="R7" s="71">
        <v>2954</v>
      </c>
      <c r="S7" s="71">
        <v>20199</v>
      </c>
      <c r="T7" s="71">
        <v>108.38</v>
      </c>
      <c r="U7" s="71">
        <v>186.37</v>
      </c>
      <c r="V7" s="71">
        <v>5220</v>
      </c>
      <c r="W7" s="71">
        <v>2.17</v>
      </c>
      <c r="X7" s="71">
        <v>2405.5300000000002</v>
      </c>
      <c r="Y7" s="71">
        <v>64.27</v>
      </c>
      <c r="Z7" s="71">
        <v>62.38</v>
      </c>
      <c r="AA7" s="71">
        <v>63.86</v>
      </c>
      <c r="AB7" s="71">
        <v>64.53</v>
      </c>
      <c r="AC7" s="71">
        <v>69.67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360.68</v>
      </c>
      <c r="BG7" s="71">
        <v>208.46</v>
      </c>
      <c r="BH7" s="71">
        <v>235.74</v>
      </c>
      <c r="BI7" s="71">
        <v>57.54</v>
      </c>
      <c r="BJ7" s="71">
        <v>51.7</v>
      </c>
      <c r="BK7" s="71">
        <v>958.81</v>
      </c>
      <c r="BL7" s="71">
        <v>1001.3</v>
      </c>
      <c r="BM7" s="71">
        <v>1245.0999999999999</v>
      </c>
      <c r="BN7" s="71">
        <v>1108.8</v>
      </c>
      <c r="BO7" s="71">
        <v>1194.56</v>
      </c>
      <c r="BP7" s="71">
        <v>652.82000000000005</v>
      </c>
      <c r="BQ7" s="71">
        <v>74.239999999999995</v>
      </c>
      <c r="BR7" s="71">
        <v>67.260000000000005</v>
      </c>
      <c r="BS7" s="71">
        <v>69.099999999999994</v>
      </c>
      <c r="BT7" s="71">
        <v>66.400000000000006</v>
      </c>
      <c r="BU7" s="71">
        <v>66.28</v>
      </c>
      <c r="BV7" s="71">
        <v>82.88</v>
      </c>
      <c r="BW7" s="71">
        <v>81.88</v>
      </c>
      <c r="BX7" s="71">
        <v>79.77</v>
      </c>
      <c r="BY7" s="71">
        <v>79.63</v>
      </c>
      <c r="BZ7" s="71">
        <v>76.78</v>
      </c>
      <c r="CA7" s="71">
        <v>97.61</v>
      </c>
      <c r="CB7" s="71">
        <v>229.77</v>
      </c>
      <c r="CC7" s="71">
        <v>253.73</v>
      </c>
      <c r="CD7" s="71">
        <v>248.97</v>
      </c>
      <c r="CE7" s="71">
        <v>260.61</v>
      </c>
      <c r="CF7" s="71">
        <v>261.45999999999998</v>
      </c>
      <c r="CG7" s="71">
        <v>190.99</v>
      </c>
      <c r="CH7" s="71">
        <v>187.55</v>
      </c>
      <c r="CI7" s="71">
        <v>214.56</v>
      </c>
      <c r="CJ7" s="71">
        <v>213.66</v>
      </c>
      <c r="CK7" s="71">
        <v>224.31</v>
      </c>
      <c r="CL7" s="71">
        <v>138.29</v>
      </c>
      <c r="CM7" s="71" t="s">
        <v>39</v>
      </c>
      <c r="CN7" s="71" t="s">
        <v>39</v>
      </c>
      <c r="CO7" s="71" t="s">
        <v>39</v>
      </c>
      <c r="CP7" s="71" t="s">
        <v>39</v>
      </c>
      <c r="CQ7" s="71" t="s">
        <v>39</v>
      </c>
      <c r="CR7" s="71">
        <v>52.58</v>
      </c>
      <c r="CS7" s="71">
        <v>50.94</v>
      </c>
      <c r="CT7" s="71">
        <v>49.47</v>
      </c>
      <c r="CU7" s="71">
        <v>48.19</v>
      </c>
      <c r="CV7" s="71">
        <v>47.32</v>
      </c>
      <c r="CW7" s="71">
        <v>59.1</v>
      </c>
      <c r="CX7" s="71">
        <v>87.97</v>
      </c>
      <c r="CY7" s="71">
        <v>88.39</v>
      </c>
      <c r="CZ7" s="71">
        <v>89.22</v>
      </c>
      <c r="DA7" s="71">
        <v>89.58</v>
      </c>
      <c r="DB7" s="71">
        <v>89.92</v>
      </c>
      <c r="DC7" s="71">
        <v>83.02</v>
      </c>
      <c r="DD7" s="71">
        <v>82.55</v>
      </c>
      <c r="DE7" s="71">
        <v>82.06</v>
      </c>
      <c r="DF7" s="71">
        <v>82.26</v>
      </c>
      <c r="DG7" s="71">
        <v>81.33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0.15</v>
      </c>
      <c r="EL7" s="71">
        <v>0.32</v>
      </c>
      <c r="EM7" s="71">
        <v>0.1</v>
      </c>
      <c r="EN7" s="71">
        <v>9.e-002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2023-12-12T02:47:32Z</dcterms:created>
  <dcterms:modified xsi:type="dcterms:W3CDTF">2024-02-14T02:49:31Z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2024-02-14T02:49:31Z</vt:filetime>
  </property>
</Properties>
</file>