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8GGHHj4nCjsRXxSEVE2+h0LwMNrQEDzz9m6yrkrZDFoZ7/RES25XaGKhSXJN4VWSWggFKlJBTveJSzSj/9Yww==" workbookSaltValue="YwwUSepXW0hkERNuIXkmU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<sst xmlns="http://schemas.openxmlformats.org/spreadsheetml/2006/main" xmlns:r="http://schemas.openxmlformats.org/officeDocument/2006/relationships" count="116" uniqueCount="116">
  <si>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</si>
  <si>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</si>
  <si>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京都府　与謝野町</t>
  </si>
  <si>
    <t>経営比較分析表（令和元年度決算）</t>
    <rPh sb="8" eb="10">
      <t>レイワ</t>
    </rPh>
    <rPh sb="10" eb="12">
      <t>ガンネン</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</si>
  <si>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</si>
  <si>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</si>
  <si>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</si>
  <si>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</si>
  <si>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</si>
  <si>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</si>
  <si>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</si>
  <si>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</si>
  <si>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</si>
  <si>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</si>
  <si>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</si>
  <si>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</si>
  <si>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</si>
  <si>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</si>
  <si>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</si>
  <si>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</si>
  <si>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</si>
  <si>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</si>
  <si>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</si>
  <si>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</si>
  <si>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</si>
  <si>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</si>
  <si>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</si>
  <si>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</si>
  <si>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</si>
  <si>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</si>
  <si>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</si>
  <si>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</si>
  <si>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</si>
  <si>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</si>
  <si>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</si>
  <si>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</si>
  <si>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</si>
  <si>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</si>
  <si>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</si>
  <si>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</si>
  <si>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</si>
  <si>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</si>
  <si>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</si>
  <si>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</si>
  <si>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</si>
  <si>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</si>
  <si>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</si>
  <si>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</si>
  <si>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</si>
  <si>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</si>
  <si>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</si>
  <si>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</si>
  <si>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</si>
  <si>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</si>
  <si>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</si>
  <si>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</si>
  <si>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</si>
  <si>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</si>
  <si>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</si>
  <si>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</si>
  <si>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</si>
  <si>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</si>
  <si>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</si>
  <si>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</si>
  <si>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</si>
  <si>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</si>
  <si>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</si>
  <si>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</si>
  <si>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</si>
  <si>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</si>
  <si>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</si>
  <si>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</si>
  <si>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</si>
  <si>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</si>
  <si>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</si>
  <si>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</si>
  <si>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</si>
  <si>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</si>
  <si>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</si>
  <si>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</si>
  <si>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</si>
  <si>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</si>
  <si>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</si>
  <si>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</si>
  <si>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</si>
  <si>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</si>
  <si>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</si>
  <si>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</si>
  <si>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</si>
  <si>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</si>
  <si>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</si>
  <si>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</si>
  <si>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</si>
  <si>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</si>
  <si>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</si>
  <si>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</si>
  <si>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</si>
  <si>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</si>
  <si>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</si>
  <si>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</si>
  <si>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</si>
  <si>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</si>
  <si>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</si>
  <si>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</si>
  <si>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</si>
  <si>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</si>
  <si>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</si>
  <si>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</si>
  <si>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</si>
  <si>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</si>
  <si>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</si>
  <si>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</si>
  <si>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</si>
  <si>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農業集落排水事業の管渠については、下水道事業に比べ、設置年数が新しく、現時点においては改良等の必要性は特に考えていない状況です。</t>
    <rPh sb="1" eb="3">
      <t>ノウギョウ</t>
    </rPh>
    <rPh sb="3" eb="5">
      <t>シュウラク</t>
    </rPh>
    <rPh sb="5" eb="7">
      <t>ハイスイ</t>
    </rPh>
    <rPh sb="7" eb="9">
      <t>ジギョウ</t>
    </rPh>
    <rPh sb="10" eb="12">
      <t>カンキョ</t>
    </rPh>
    <rPh sb="18" eb="21">
      <t>ゲスイドウ</t>
    </rPh>
    <rPh sb="21" eb="23">
      <t>ジギョウ</t>
    </rPh>
    <rPh sb="24" eb="25">
      <t>クラ</t>
    </rPh>
    <rPh sb="27" eb="29">
      <t>セッチ</t>
    </rPh>
    <rPh sb="29" eb="31">
      <t>ネンスウ</t>
    </rPh>
    <rPh sb="32" eb="33">
      <t>アタラ</t>
    </rPh>
    <rPh sb="36" eb="39">
      <t>ゲンジテン</t>
    </rPh>
    <rPh sb="44" eb="46">
      <t>カイリョウ</t>
    </rPh>
    <rPh sb="46" eb="47">
      <t>トウ</t>
    </rPh>
    <rPh sb="48" eb="51">
      <t>ヒツヨウセイ</t>
    </rPh>
    <rPh sb="52" eb="53">
      <t>トク</t>
    </rPh>
    <rPh sb="54" eb="55">
      <t>カンガ</t>
    </rPh>
    <rPh sb="60" eb="62">
      <t>ジョウキョウ</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</si>
  <si>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5">
      <t>シヨウ</t>
    </rPh>
    <rPh sb="35" eb="36">
      <t>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2">
      <t>ミ</t>
    </rPh>
    <rPh sb="92" eb="94">
      <t>セツゾク</t>
    </rPh>
    <rPh sb="94" eb="96">
      <t>セタイ</t>
    </rPh>
    <rPh sb="98" eb="100">
      <t>ブンショ</t>
    </rPh>
    <rPh sb="100" eb="101">
      <t>トウ</t>
    </rPh>
    <rPh sb="104" eb="106">
      <t>ケイハツ</t>
    </rPh>
    <rPh sb="107" eb="109">
      <t>ジッシ</t>
    </rPh>
    <phoneticPr fontId="1"/>
  </si>
  <si>
    <t>　平成２９年度に使用料の値上げを行いましたが、依然として収益的収支比率が１００％を大幅に下回っていることや類似団体と比較して経費回収率が低く、汚水処理原価が高い等、効率の悪い経営状況となっています。
　その要因としては、町の施策として下水道区域と同等の使用料としていることが大きく影響していることや処理区域内人口一人当たりの投資額が多いこと等が考えられます。
　改善策としては、未接続世帯への文書等による接続依頼及び戸別訪問を行い、水洗化人口の増加による「経営の効率化」の向上を目指します。また、平成２９年度に行った値上げは急激な住民負担を招かないよう考慮した値上げであり、早期の経営改善に結びつくようなものではなかったため、現在の経営状況を反映した適正な使用料に近づけるため、今後も段階的な値上げを行い、「経営の健全性」の向上に努めていきます。</t>
    <rPh sb="1" eb="3">
      <t>ヘイセイ</t>
    </rPh>
    <rPh sb="5" eb="7">
      <t>ネンド</t>
    </rPh>
    <rPh sb="8" eb="11">
      <t>シヨウリョウ</t>
    </rPh>
    <rPh sb="12" eb="14">
      <t>ネア</t>
    </rPh>
    <rPh sb="16" eb="17">
      <t>オコナ</t>
    </rPh>
    <rPh sb="23" eb="25">
      <t>イゼン</t>
    </rPh>
    <rPh sb="28" eb="31">
      <t>シュウエキテキ</t>
    </rPh>
    <rPh sb="31" eb="33">
      <t>シュウシ</t>
    </rPh>
    <rPh sb="33" eb="35">
      <t>ヒリツ</t>
    </rPh>
    <rPh sb="41" eb="43">
      <t>オオハバ</t>
    </rPh>
    <rPh sb="44" eb="46">
      <t>シタマワ</t>
    </rPh>
    <rPh sb="53" eb="55">
      <t>ルイジ</t>
    </rPh>
    <rPh sb="55" eb="57">
      <t>ダンタイ</t>
    </rPh>
    <rPh sb="58" eb="60">
      <t>ヒカク</t>
    </rPh>
    <rPh sb="62" eb="64">
      <t>ケイヒ</t>
    </rPh>
    <rPh sb="64" eb="66">
      <t>カイシュウ</t>
    </rPh>
    <rPh sb="66" eb="67">
      <t>リツ</t>
    </rPh>
    <rPh sb="68" eb="69">
      <t>ヒク</t>
    </rPh>
    <rPh sb="71" eb="73">
      <t>オスイ</t>
    </rPh>
    <rPh sb="73" eb="75">
      <t>ショリ</t>
    </rPh>
    <rPh sb="75" eb="77">
      <t>ゲンカ</t>
    </rPh>
    <rPh sb="78" eb="79">
      <t>タカ</t>
    </rPh>
    <rPh sb="80" eb="81">
      <t>トウ</t>
    </rPh>
    <rPh sb="82" eb="84">
      <t>コウリツ</t>
    </rPh>
    <rPh sb="85" eb="86">
      <t>ワル</t>
    </rPh>
    <rPh sb="87" eb="89">
      <t>ケイエイ</t>
    </rPh>
    <rPh sb="89" eb="91">
      <t>ジョウキョウ</t>
    </rPh>
    <rPh sb="103" eb="105">
      <t>ヨウイン</t>
    </rPh>
    <rPh sb="110" eb="111">
      <t>マチ</t>
    </rPh>
    <rPh sb="112" eb="113">
      <t>セ</t>
    </rPh>
    <rPh sb="113" eb="114">
      <t>サク</t>
    </rPh>
    <rPh sb="117" eb="120">
      <t>ゲスイドウ</t>
    </rPh>
    <rPh sb="120" eb="122">
      <t>クイキ</t>
    </rPh>
    <rPh sb="123" eb="125">
      <t>ドウトウ</t>
    </rPh>
    <rPh sb="126" eb="129">
      <t>シヨウリョウ</t>
    </rPh>
    <rPh sb="137" eb="138">
      <t>オオ</t>
    </rPh>
    <rPh sb="140" eb="142">
      <t>エイキョウ</t>
    </rPh>
    <rPh sb="149" eb="151">
      <t>ショリ</t>
    </rPh>
    <rPh sb="151" eb="153">
      <t>クイキ</t>
    </rPh>
    <rPh sb="153" eb="154">
      <t>ナイ</t>
    </rPh>
    <rPh sb="154" eb="156">
      <t>ジンコウ</t>
    </rPh>
    <rPh sb="156" eb="158">
      <t>ヒトリ</t>
    </rPh>
    <rPh sb="158" eb="159">
      <t>ア</t>
    </rPh>
    <rPh sb="162" eb="164">
      <t>トウシ</t>
    </rPh>
    <rPh sb="164" eb="165">
      <t>ガク</t>
    </rPh>
    <rPh sb="166" eb="167">
      <t>オオ</t>
    </rPh>
    <rPh sb="170" eb="171">
      <t>トウ</t>
    </rPh>
    <rPh sb="172" eb="173">
      <t>カンガ</t>
    </rPh>
    <rPh sb="181" eb="184">
      <t>カイゼンサク</t>
    </rPh>
    <rPh sb="189" eb="192">
      <t>ミセツゾク</t>
    </rPh>
    <rPh sb="192" eb="194">
      <t>セタイ</t>
    </rPh>
    <rPh sb="196" eb="198">
      <t>ブンショ</t>
    </rPh>
    <rPh sb="198" eb="199">
      <t>トウ</t>
    </rPh>
    <rPh sb="202" eb="204">
      <t>セツゾク</t>
    </rPh>
    <rPh sb="204" eb="206">
      <t>イライ</t>
    </rPh>
    <rPh sb="206" eb="207">
      <t>オヨ</t>
    </rPh>
    <rPh sb="208" eb="210">
      <t>コベツ</t>
    </rPh>
    <rPh sb="210" eb="212">
      <t>ホウモン</t>
    </rPh>
    <rPh sb="213" eb="214">
      <t>オコナ</t>
    </rPh>
    <rPh sb="216" eb="219">
      <t>スイセンカ</t>
    </rPh>
    <rPh sb="219" eb="221">
      <t>ジンコウ</t>
    </rPh>
    <rPh sb="222" eb="224">
      <t>ゾウカ</t>
    </rPh>
    <rPh sb="228" eb="230">
      <t>ケイエイ</t>
    </rPh>
    <rPh sb="231" eb="234">
      <t>コウリツカ</t>
    </rPh>
    <rPh sb="236" eb="238">
      <t>コウジョウ</t>
    </rPh>
    <rPh sb="239" eb="241">
      <t>メザ</t>
    </rPh>
    <rPh sb="248" eb="250">
      <t>ヘイセイ</t>
    </rPh>
    <rPh sb="252" eb="254">
      <t>ネンド</t>
    </rPh>
    <rPh sb="255" eb="256">
      <t>オコナ</t>
    </rPh>
    <rPh sb="258" eb="260">
      <t>ネア</t>
    </rPh>
    <rPh sb="262" eb="264">
      <t>キュウゲキ</t>
    </rPh>
    <rPh sb="265" eb="267">
      <t>ジュウミン</t>
    </rPh>
    <rPh sb="267" eb="269">
      <t>フタン</t>
    </rPh>
    <rPh sb="270" eb="271">
      <t>マネ</t>
    </rPh>
    <rPh sb="276" eb="278">
      <t>コウリョ</t>
    </rPh>
    <rPh sb="280" eb="282">
      <t>ネア</t>
    </rPh>
    <rPh sb="287" eb="289">
      <t>ソウキ</t>
    </rPh>
    <rPh sb="290" eb="292">
      <t>ケイエイ</t>
    </rPh>
    <rPh sb="292" eb="294">
      <t>カイゼン</t>
    </rPh>
    <rPh sb="295" eb="296">
      <t>ムス</t>
    </rPh>
    <rPh sb="313" eb="315">
      <t>ゲンザイ</t>
    </rPh>
    <rPh sb="316" eb="318">
      <t>ケイエイ</t>
    </rPh>
    <rPh sb="318" eb="320">
      <t>ジョウキョウ</t>
    </rPh>
    <rPh sb="321" eb="323">
      <t>ハンエイ</t>
    </rPh>
    <rPh sb="325" eb="327">
      <t>テキセイ</t>
    </rPh>
    <rPh sb="328" eb="331">
      <t>シヨウリョウ</t>
    </rPh>
    <rPh sb="332" eb="333">
      <t>チカ</t>
    </rPh>
    <rPh sb="339" eb="341">
      <t>コンゴ</t>
    </rPh>
    <rPh sb="342" eb="345">
      <t>ダンカイテキ</t>
    </rPh>
    <rPh sb="346" eb="348">
      <t>ネア</t>
    </rPh>
    <rPh sb="350" eb="351">
      <t>オコナ</t>
    </rPh>
    <rPh sb="354" eb="356">
      <t>ケイエイ</t>
    </rPh>
    <rPh sb="357" eb="360">
      <t>ケンゼンセイ</t>
    </rPh>
    <rPh sb="362" eb="364">
      <t>コウジョウ</t>
    </rPh>
    <rPh sb="365" eb="366">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</si>
</sst>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3.e-002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29.55</c:v>
                </c:pt>
                <c:pt idx="1">
                  <c:v>28.79</c:v>
                </c:pt>
                <c:pt idx="2">
                  <c:v>28.79</c:v>
                </c:pt>
                <c:pt idx="3">
                  <c:v>28.79</c:v>
                </c:pt>
                <c:pt idx="4">
                  <c:v>28.79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44.69</c:v>
                </c:pt>
                <c:pt idx="1">
                  <c:v>42.84</c:v>
                </c:pt>
                <c:pt idx="2">
                  <c:v>51.75</c:v>
                </c:pt>
                <c:pt idx="3">
                  <c:v>50.68</c:v>
                </c:pt>
                <c:pt idx="4">
                  <c:v>50.14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67.89</c:v>
                </c:pt>
                <c:pt idx="1">
                  <c:v>66.67</c:v>
                </c:pt>
                <c:pt idx="2">
                  <c:v>71</c:v>
                </c:pt>
                <c:pt idx="3">
                  <c:v>70.98</c:v>
                </c:pt>
                <c:pt idx="4">
                  <c:v>71.430000000000007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69.67</c:v>
                </c:pt>
                <c:pt idx="1">
                  <c:v>66.3</c:v>
                </c:pt>
                <c:pt idx="2">
                  <c:v>84.84</c:v>
                </c:pt>
                <c:pt idx="3">
                  <c:v>84.86</c:v>
                </c:pt>
                <c:pt idx="4">
                  <c:v>84.98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19.13</c:v>
                </c:pt>
                <c:pt idx="1">
                  <c:v>19.78</c:v>
                </c:pt>
                <c:pt idx="2">
                  <c:v>51.69</c:v>
                </c:pt>
                <c:pt idx="3">
                  <c:v>57.67</c:v>
                </c:pt>
                <c:pt idx="4">
                  <c:v>65.77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10250.99</c:v>
                </c:pt>
                <c:pt idx="1">
                  <c:v>4046.19</c:v>
                </c:pt>
                <c:pt idx="2">
                  <c:v>11672.38</c:v>
                </c:pt>
                <c:pt idx="3">
                  <c:v>2046.25</c:v>
                </c:pt>
                <c:pt idx="4">
                  <c:v>896.76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979.89</c:v>
                </c:pt>
                <c:pt idx="1">
                  <c:v>1051.43</c:v>
                </c:pt>
                <c:pt idx="2">
                  <c:v>855.8</c:v>
                </c:pt>
                <c:pt idx="3">
                  <c:v>789.46</c:v>
                </c:pt>
                <c:pt idx="4">
                  <c:v>826.83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9.27</c:v>
                </c:pt>
                <c:pt idx="1">
                  <c:v>7.66</c:v>
                </c:pt>
                <c:pt idx="2">
                  <c:v>21.52</c:v>
                </c:pt>
                <c:pt idx="3">
                  <c:v>24.54</c:v>
                </c:pt>
                <c:pt idx="4">
                  <c:v>24.75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41.34</c:v>
                </c:pt>
                <c:pt idx="1">
                  <c:v>40.06</c:v>
                </c:pt>
                <c:pt idx="2">
                  <c:v>59.8</c:v>
                </c:pt>
                <c:pt idx="3">
                  <c:v>57.77</c:v>
                </c:pt>
                <c:pt idx="4">
                  <c:v>57.31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1446.39</c:v>
                </c:pt>
                <c:pt idx="1">
                  <c:v>1731.5</c:v>
                </c:pt>
                <c:pt idx="2">
                  <c:v>686.86</c:v>
                </c:pt>
                <c:pt idx="3">
                  <c:v>626.08000000000004</c:v>
                </c:pt>
                <c:pt idx="4">
                  <c:v>623.89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357.49</c:v>
                </c:pt>
                <c:pt idx="1">
                  <c:v>355.22</c:v>
                </c:pt>
                <c:pt idx="2">
                  <c:v>263.76</c:v>
                </c:pt>
                <c:pt idx="3">
                  <c:v>274.35000000000002</c:v>
                </c:pt>
                <c:pt idx="4">
                  <c:v>273.52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P1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21377</v>
      </c>
      <c r="AM8" s="22"/>
      <c r="AN8" s="22"/>
      <c r="AO8" s="22"/>
      <c r="AP8" s="22"/>
      <c r="AQ8" s="22"/>
      <c r="AR8" s="22"/>
      <c r="AS8" s="22"/>
      <c r="AT8" s="7">
        <f>データ!T6</f>
        <v>108.38</v>
      </c>
      <c r="AU8" s="7"/>
      <c r="AV8" s="7"/>
      <c r="AW8" s="7"/>
      <c r="AX8" s="7"/>
      <c r="AY8" s="7"/>
      <c r="AZ8" s="7"/>
      <c r="BA8" s="7"/>
      <c r="BB8" s="7">
        <f>データ!U6</f>
        <v>197.24</v>
      </c>
      <c r="BC8" s="7"/>
      <c r="BD8" s="7"/>
      <c r="BE8" s="7"/>
      <c r="BF8" s="7"/>
      <c r="BG8" s="7"/>
      <c r="BH8" s="7"/>
      <c r="BI8" s="7"/>
      <c r="BJ8" s="3"/>
      <c r="BK8" s="3"/>
      <c r="BL8" s="28" t="s">
        <v>16</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1.02</v>
      </c>
      <c r="Q10" s="7"/>
      <c r="R10" s="7"/>
      <c r="S10" s="7"/>
      <c r="T10" s="7"/>
      <c r="U10" s="7"/>
      <c r="V10" s="7"/>
      <c r="W10" s="7">
        <f>データ!Q6</f>
        <v>96.15</v>
      </c>
      <c r="X10" s="7"/>
      <c r="Y10" s="7"/>
      <c r="Z10" s="7"/>
      <c r="AA10" s="7"/>
      <c r="AB10" s="7"/>
      <c r="AC10" s="7"/>
      <c r="AD10" s="22">
        <f>データ!R6</f>
        <v>2954</v>
      </c>
      <c r="AE10" s="22"/>
      <c r="AF10" s="22"/>
      <c r="AG10" s="22"/>
      <c r="AH10" s="22"/>
      <c r="AI10" s="22"/>
      <c r="AJ10" s="22"/>
      <c r="AK10" s="2"/>
      <c r="AL10" s="22">
        <f>データ!V6</f>
        <v>217</v>
      </c>
      <c r="AM10" s="22"/>
      <c r="AN10" s="22"/>
      <c r="AO10" s="22"/>
      <c r="AP10" s="22"/>
      <c r="AQ10" s="22"/>
      <c r="AR10" s="22"/>
      <c r="AS10" s="22"/>
      <c r="AT10" s="7">
        <f>データ!W6</f>
        <v>7.0000000000000007e-002</v>
      </c>
      <c r="AU10" s="7"/>
      <c r="AV10" s="7"/>
      <c r="AW10" s="7"/>
      <c r="AX10" s="7"/>
      <c r="AY10" s="7"/>
      <c r="AZ10" s="7"/>
      <c r="BA10" s="7"/>
      <c r="BB10" s="7">
        <f>データ!X6</f>
        <v>3100</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43</v>
      </c>
      <c r="I85" s="12" t="s">
        <v>14</v>
      </c>
      <c r="J85" s="12" t="s">
        <v>50</v>
      </c>
      <c r="K85" s="12" t="s">
        <v>51</v>
      </c>
      <c r="L85" s="12" t="s">
        <v>32</v>
      </c>
      <c r="M85" s="12" t="s">
        <v>36</v>
      </c>
      <c r="N85" s="12" t="s">
        <v>52</v>
      </c>
      <c r="O85" s="12" t="s">
        <v>53</v>
      </c>
    </row>
    <row r="86" spans="1:78" hidden="1">
      <c r="B86" s="12"/>
      <c r="C86" s="12"/>
      <c r="D86" s="12"/>
      <c r="E86" s="12" t="str">
        <f>データ!AI6</f>
        <v/>
      </c>
      <c r="F86" s="12" t="s">
        <v>40</v>
      </c>
      <c r="G86" s="12" t="s">
        <v>40</v>
      </c>
      <c r="H86" s="12" t="str">
        <f>データ!BP6</f>
        <v>【765.47】</v>
      </c>
      <c r="I86" s="12" t="str">
        <f>データ!CA6</f>
        <v>【59.59】</v>
      </c>
      <c r="J86" s="12" t="str">
        <f>データ!CL6</f>
        <v>【257.86】</v>
      </c>
      <c r="K86" s="12" t="str">
        <f>データ!CW6</f>
        <v>【51.30】</v>
      </c>
      <c r="L86" s="12" t="str">
        <f>データ!DH6</f>
        <v>【86.22】</v>
      </c>
      <c r="M86" s="12" t="s">
        <v>40</v>
      </c>
      <c r="N86" s="12" t="s">
        <v>40</v>
      </c>
      <c r="O86" s="12" t="str">
        <f>データ!EO6</f>
        <v>【0.02】</v>
      </c>
    </row>
  </sheetData>
  <sheetProtection algorithmName="SHA-512" hashValue="JXunmPtEZp339XzgBOJkPW5BXO0zrspTQlr5qwowH792v6Dnw0lWHgPsQTFVAzHqoiORc/WhEG4zIf3k69yrqQ==" saltValue="pODwHpQ9tM3Kqcy2INx76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7</v>
      </c>
      <c r="F3" s="62" t="s">
        <v>6</v>
      </c>
      <c r="G3" s="62" t="s">
        <v>23</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47</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4</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8</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2019</v>
      </c>
      <c r="C6" s="65">
        <f t="shared" si="1"/>
        <v>264652</v>
      </c>
      <c r="D6" s="65">
        <f t="shared" si="1"/>
        <v>47</v>
      </c>
      <c r="E6" s="65">
        <f t="shared" si="1"/>
        <v>17</v>
      </c>
      <c r="F6" s="65">
        <f t="shared" si="1"/>
        <v>5</v>
      </c>
      <c r="G6" s="65">
        <f t="shared" si="1"/>
        <v>0</v>
      </c>
      <c r="H6" s="65" t="str">
        <f t="shared" si="1"/>
        <v>京都府　与謝野町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1.02</v>
      </c>
      <c r="Q6" s="74">
        <f t="shared" si="1"/>
        <v>96.15</v>
      </c>
      <c r="R6" s="74">
        <f t="shared" si="1"/>
        <v>2954</v>
      </c>
      <c r="S6" s="74">
        <f t="shared" si="1"/>
        <v>21377</v>
      </c>
      <c r="T6" s="74">
        <f t="shared" si="1"/>
        <v>108.38</v>
      </c>
      <c r="U6" s="74">
        <f t="shared" si="1"/>
        <v>197.24</v>
      </c>
      <c r="V6" s="74">
        <f t="shared" si="1"/>
        <v>217</v>
      </c>
      <c r="W6" s="74">
        <f t="shared" si="1"/>
        <v>7.0000000000000007e-002</v>
      </c>
      <c r="X6" s="74">
        <f t="shared" si="1"/>
        <v>3100</v>
      </c>
      <c r="Y6" s="82">
        <f t="shared" ref="Y6:AH6" si="2">IF(Y7="",NA(),Y7)</f>
        <v>19.13</v>
      </c>
      <c r="Z6" s="82">
        <f t="shared" si="2"/>
        <v>19.78</v>
      </c>
      <c r="AA6" s="82">
        <f t="shared" si="2"/>
        <v>51.69</v>
      </c>
      <c r="AB6" s="82">
        <f t="shared" si="2"/>
        <v>57.67</v>
      </c>
      <c r="AC6" s="82">
        <f t="shared" si="2"/>
        <v>65.77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10250.99</v>
      </c>
      <c r="BG6" s="82">
        <f t="shared" si="5"/>
        <v>4046.19</v>
      </c>
      <c r="BH6" s="82">
        <f t="shared" si="5"/>
        <v>11672.38</v>
      </c>
      <c r="BI6" s="82">
        <f t="shared" si="5"/>
        <v>2046.25</v>
      </c>
      <c r="BJ6" s="82">
        <f t="shared" si="5"/>
        <v>896.76</v>
      </c>
      <c r="BK6" s="82">
        <f t="shared" si="5"/>
        <v>979.89</v>
      </c>
      <c r="BL6" s="82">
        <f t="shared" si="5"/>
        <v>1051.43</v>
      </c>
      <c r="BM6" s="82">
        <f t="shared" si="5"/>
        <v>855.8</v>
      </c>
      <c r="BN6" s="82">
        <f t="shared" si="5"/>
        <v>789.46</v>
      </c>
      <c r="BO6" s="82">
        <f t="shared" si="5"/>
        <v>826.83</v>
      </c>
      <c r="BP6" s="74" t="str">
        <f>IF(BP7="","",IF(BP7="-","【-】","【"&amp;SUBSTITUTE(TEXT(BP7,"#,##0.00"),"-","△")&amp;"】"))</f>
        <v>【765.47】</v>
      </c>
      <c r="BQ6" s="82">
        <f t="shared" ref="BQ6:BZ6" si="6">IF(BQ7="",NA(),BQ7)</f>
        <v>9.27</v>
      </c>
      <c r="BR6" s="82">
        <f t="shared" si="6"/>
        <v>7.66</v>
      </c>
      <c r="BS6" s="82">
        <f t="shared" si="6"/>
        <v>21.52</v>
      </c>
      <c r="BT6" s="82">
        <f t="shared" si="6"/>
        <v>24.54</v>
      </c>
      <c r="BU6" s="82">
        <f t="shared" si="6"/>
        <v>24.75</v>
      </c>
      <c r="BV6" s="82">
        <f t="shared" si="6"/>
        <v>41.34</v>
      </c>
      <c r="BW6" s="82">
        <f t="shared" si="6"/>
        <v>40.06</v>
      </c>
      <c r="BX6" s="82">
        <f t="shared" si="6"/>
        <v>59.8</v>
      </c>
      <c r="BY6" s="82">
        <f t="shared" si="6"/>
        <v>57.77</v>
      </c>
      <c r="BZ6" s="82">
        <f t="shared" si="6"/>
        <v>57.31</v>
      </c>
      <c r="CA6" s="74" t="str">
        <f>IF(CA7="","",IF(CA7="-","【-】","【"&amp;SUBSTITUTE(TEXT(CA7,"#,##0.00"),"-","△")&amp;"】"))</f>
        <v>【59.59】</v>
      </c>
      <c r="CB6" s="82">
        <f t="shared" ref="CB6:CK6" si="7">IF(CB7="",NA(),CB7)</f>
        <v>1446.39</v>
      </c>
      <c r="CC6" s="82">
        <f t="shared" si="7"/>
        <v>1731.5</v>
      </c>
      <c r="CD6" s="82">
        <f t="shared" si="7"/>
        <v>686.86</v>
      </c>
      <c r="CE6" s="82">
        <f t="shared" si="7"/>
        <v>626.08000000000004</v>
      </c>
      <c r="CF6" s="82">
        <f t="shared" si="7"/>
        <v>623.89</v>
      </c>
      <c r="CG6" s="82">
        <f t="shared" si="7"/>
        <v>357.49</v>
      </c>
      <c r="CH6" s="82">
        <f t="shared" si="7"/>
        <v>355.22</v>
      </c>
      <c r="CI6" s="82">
        <f t="shared" si="7"/>
        <v>263.76</v>
      </c>
      <c r="CJ6" s="82">
        <f t="shared" si="7"/>
        <v>274.35000000000002</v>
      </c>
      <c r="CK6" s="82">
        <f t="shared" si="7"/>
        <v>273.52</v>
      </c>
      <c r="CL6" s="74" t="str">
        <f>IF(CL7="","",IF(CL7="-","【-】","【"&amp;SUBSTITUTE(TEXT(CL7,"#,##0.00"),"-","△")&amp;"】"))</f>
        <v>【257.86】</v>
      </c>
      <c r="CM6" s="82">
        <f t="shared" ref="CM6:CV6" si="8">IF(CM7="",NA(),CM7)</f>
        <v>29.55</v>
      </c>
      <c r="CN6" s="82">
        <f t="shared" si="8"/>
        <v>28.79</v>
      </c>
      <c r="CO6" s="82">
        <f t="shared" si="8"/>
        <v>28.79</v>
      </c>
      <c r="CP6" s="82">
        <f t="shared" si="8"/>
        <v>28.79</v>
      </c>
      <c r="CQ6" s="82">
        <f t="shared" si="8"/>
        <v>28.79</v>
      </c>
      <c r="CR6" s="82">
        <f t="shared" si="8"/>
        <v>44.69</v>
      </c>
      <c r="CS6" s="82">
        <f t="shared" si="8"/>
        <v>42.84</v>
      </c>
      <c r="CT6" s="82">
        <f t="shared" si="8"/>
        <v>51.75</v>
      </c>
      <c r="CU6" s="82">
        <f t="shared" si="8"/>
        <v>50.68</v>
      </c>
      <c r="CV6" s="82">
        <f t="shared" si="8"/>
        <v>50.14</v>
      </c>
      <c r="CW6" s="74" t="str">
        <f>IF(CW7="","",IF(CW7="-","【-】","【"&amp;SUBSTITUTE(TEXT(CW7,"#,##0.00"),"-","△")&amp;"】"))</f>
        <v>【51.30】</v>
      </c>
      <c r="CX6" s="82">
        <f t="shared" ref="CX6:DG6" si="9">IF(CX7="",NA(),CX7)</f>
        <v>67.89</v>
      </c>
      <c r="CY6" s="82">
        <f t="shared" si="9"/>
        <v>66.67</v>
      </c>
      <c r="CZ6" s="82">
        <f t="shared" si="9"/>
        <v>71</v>
      </c>
      <c r="DA6" s="82">
        <f t="shared" si="9"/>
        <v>70.98</v>
      </c>
      <c r="DB6" s="82">
        <f t="shared" si="9"/>
        <v>71.430000000000007</v>
      </c>
      <c r="DC6" s="82">
        <f t="shared" si="9"/>
        <v>69.67</v>
      </c>
      <c r="DD6" s="82">
        <f t="shared" si="9"/>
        <v>66.3</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2.e-002</v>
      </c>
      <c r="EK6" s="82">
        <f t="shared" si="12"/>
        <v>3.e-002</v>
      </c>
      <c r="EL6" s="82">
        <f t="shared" si="12"/>
        <v>1.e-002</v>
      </c>
      <c r="EM6" s="82">
        <f t="shared" si="12"/>
        <v>1.e-002</v>
      </c>
      <c r="EN6" s="82">
        <f t="shared" si="12"/>
        <v>2.e-002</v>
      </c>
      <c r="EO6" s="74" t="str">
        <f>IF(EO7="","",IF(EO7="-","【-】","【"&amp;SUBSTITUTE(TEXT(EO7,"#,##0.00"),"-","△")&amp;"】"))</f>
        <v>【0.02】</v>
      </c>
    </row>
    <row r="7" spans="1:145" s="59" customFormat="1">
      <c r="A7" s="60"/>
      <c r="B7" s="66">
        <v>2019</v>
      </c>
      <c r="C7" s="66">
        <v>264652</v>
      </c>
      <c r="D7" s="66">
        <v>47</v>
      </c>
      <c r="E7" s="66">
        <v>17</v>
      </c>
      <c r="F7" s="66">
        <v>5</v>
      </c>
      <c r="G7" s="66">
        <v>0</v>
      </c>
      <c r="H7" s="66" t="s">
        <v>2</v>
      </c>
      <c r="I7" s="66" t="s">
        <v>97</v>
      </c>
      <c r="J7" s="66" t="s">
        <v>98</v>
      </c>
      <c r="K7" s="66" t="s">
        <v>99</v>
      </c>
      <c r="L7" s="66" t="s">
        <v>100</v>
      </c>
      <c r="M7" s="66" t="s">
        <v>101</v>
      </c>
      <c r="N7" s="75" t="s">
        <v>40</v>
      </c>
      <c r="O7" s="75" t="s">
        <v>102</v>
      </c>
      <c r="P7" s="75">
        <v>1.02</v>
      </c>
      <c r="Q7" s="75">
        <v>96.15</v>
      </c>
      <c r="R7" s="75">
        <v>2954</v>
      </c>
      <c r="S7" s="75">
        <v>21377</v>
      </c>
      <c r="T7" s="75">
        <v>108.38</v>
      </c>
      <c r="U7" s="75">
        <v>197.24</v>
      </c>
      <c r="V7" s="75">
        <v>217</v>
      </c>
      <c r="W7" s="75">
        <v>7.0000000000000007e-002</v>
      </c>
      <c r="X7" s="75">
        <v>3100</v>
      </c>
      <c r="Y7" s="75">
        <v>19.13</v>
      </c>
      <c r="Z7" s="75">
        <v>19.78</v>
      </c>
      <c r="AA7" s="75">
        <v>51.69</v>
      </c>
      <c r="AB7" s="75">
        <v>57.67</v>
      </c>
      <c r="AC7" s="75">
        <v>65.77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10250.99</v>
      </c>
      <c r="BG7" s="75">
        <v>4046.19</v>
      </c>
      <c r="BH7" s="75">
        <v>11672.38</v>
      </c>
      <c r="BI7" s="75">
        <v>2046.25</v>
      </c>
      <c r="BJ7" s="75">
        <v>896.76</v>
      </c>
      <c r="BK7" s="75">
        <v>979.89</v>
      </c>
      <c r="BL7" s="75">
        <v>1051.43</v>
      </c>
      <c r="BM7" s="75">
        <v>855.8</v>
      </c>
      <c r="BN7" s="75">
        <v>789.46</v>
      </c>
      <c r="BO7" s="75">
        <v>826.83</v>
      </c>
      <c r="BP7" s="75">
        <v>765.47</v>
      </c>
      <c r="BQ7" s="75">
        <v>9.27</v>
      </c>
      <c r="BR7" s="75">
        <v>7.66</v>
      </c>
      <c r="BS7" s="75">
        <v>21.52</v>
      </c>
      <c r="BT7" s="75">
        <v>24.54</v>
      </c>
      <c r="BU7" s="75">
        <v>24.75</v>
      </c>
      <c r="BV7" s="75">
        <v>41.34</v>
      </c>
      <c r="BW7" s="75">
        <v>40.06</v>
      </c>
      <c r="BX7" s="75">
        <v>59.8</v>
      </c>
      <c r="BY7" s="75">
        <v>57.77</v>
      </c>
      <c r="BZ7" s="75">
        <v>57.31</v>
      </c>
      <c r="CA7" s="75">
        <v>59.59</v>
      </c>
      <c r="CB7" s="75">
        <v>1446.39</v>
      </c>
      <c r="CC7" s="75">
        <v>1731.5</v>
      </c>
      <c r="CD7" s="75">
        <v>686.86</v>
      </c>
      <c r="CE7" s="75">
        <v>626.08000000000004</v>
      </c>
      <c r="CF7" s="75">
        <v>623.89</v>
      </c>
      <c r="CG7" s="75">
        <v>357.49</v>
      </c>
      <c r="CH7" s="75">
        <v>355.22</v>
      </c>
      <c r="CI7" s="75">
        <v>263.76</v>
      </c>
      <c r="CJ7" s="75">
        <v>274.35000000000002</v>
      </c>
      <c r="CK7" s="75">
        <v>273.52</v>
      </c>
      <c r="CL7" s="75">
        <v>257.86</v>
      </c>
      <c r="CM7" s="75">
        <v>29.55</v>
      </c>
      <c r="CN7" s="75">
        <v>28.79</v>
      </c>
      <c r="CO7" s="75">
        <v>28.79</v>
      </c>
      <c r="CP7" s="75">
        <v>28.79</v>
      </c>
      <c r="CQ7" s="75">
        <v>28.79</v>
      </c>
      <c r="CR7" s="75">
        <v>44.69</v>
      </c>
      <c r="CS7" s="75">
        <v>42.84</v>
      </c>
      <c r="CT7" s="75">
        <v>51.75</v>
      </c>
      <c r="CU7" s="75">
        <v>50.68</v>
      </c>
      <c r="CV7" s="75">
        <v>50.14</v>
      </c>
      <c r="CW7" s="75">
        <v>51.3</v>
      </c>
      <c r="CX7" s="75">
        <v>67.89</v>
      </c>
      <c r="CY7" s="75">
        <v>66.67</v>
      </c>
      <c r="CZ7" s="75">
        <v>71</v>
      </c>
      <c r="DA7" s="75">
        <v>70.98</v>
      </c>
      <c r="DB7" s="75">
        <v>71.430000000000007</v>
      </c>
      <c r="DC7" s="75">
        <v>69.67</v>
      </c>
      <c r="DD7" s="75">
        <v>66.3</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2.e-002</v>
      </c>
      <c r="EK7" s="75">
        <v>3.e-002</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桝　幹明</cp:lastModifiedBy>
  <dcterms:created xsi:type="dcterms:W3CDTF">2021-01-29T07:53:19Z</dcterms:created>
  <dcterms:modified xsi:type="dcterms:W3CDTF">2021-02-02T01:00:00Z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2021-02-02T01:00:00Z</vt:filetime>
  </property>
</Properties>
</file>