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ikeda70787\Desktop\"/>
    </mc:Choice>
  </mc:AlternateContent>
  <bookViews>
    <workbookView xWindow="0" yWindow="0" windowWidth="28800" windowHeight="11085" tabRatio="7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AM35"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<sst xmlns="http://schemas.openxmlformats.org/spreadsheetml/2006/main" count="1169" uniqueCount="626">
  <si>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</si>
  <si>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</si>
  <si>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</si>
  <si>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</si>
  <si>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</si>
  <si>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</si>
  <si>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</si>
  <si>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</si>
  <si>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</si>
  <si>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</si>
  <si>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</si>
  <si>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</si>
  <si>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</si>
  <si>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</si>
  <si>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</si>
  <si>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</si>
  <si>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</si>
  <si>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</si>
  <si>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</si>
  <si>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</si>
  <si>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</si>
  <si>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</si>
  <si>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</si>
  <si>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</si>
  <si>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</si>
  <si>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</si>
  <si>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</si>
  <si>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</si>
  <si>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</si>
  <si>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</si>
  <si>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</si>
  <si>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</si>
  <si>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</si>
  <si>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</si>
  <si>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</si>
  <si>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</si>
  <si>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</si>
  <si>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</si>
  <si>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</si>
  <si>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</si>
  <si>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</si>
  <si>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</si>
  <si>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</si>
  <si>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</si>
  <si>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</si>
  <si>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</si>
  <si>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</si>
  <si>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</si>
  <si>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</si>
  <si>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</si>
  <si>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</si>
  <si>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</si>
  <si>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</si>
  <si>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</si>
  <si>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</si>
  <si>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</si>
  <si>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</si>
  <si>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</si>
  <si>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</si>
  <si>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</si>
  <si>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</si>
  <si>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</si>
  <si>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</si>
  <si>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</si>
  <si>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</si>
  <si>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</si>
  <si>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</si>
  <si>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</si>
  <si>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</si>
  <si>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</si>
  <si>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</si>
  <si>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</si>
  <si>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</si>
  <si>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</si>
  <si>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</si>
  <si>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</si>
  <si>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</si>
  <si>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</si>
  <si>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</si>
  <si>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</si>
  <si>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</si>
  <si>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</si>
  <si>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</si>
  <si>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</si>
  <si>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</si>
  <si>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</si>
  <si>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</si>
  <si>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</si>
  <si>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</si>
  <si>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</si>
  <si>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</si>
  <si>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</si>
  <si>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</si>
  <si>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</si>
  <si>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</si>
  <si>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</si>
  <si>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</si>
  <si>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</si>
  <si>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</si>
  <si>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</si>
  <si>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</si>
  <si>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</si>
  <si>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</si>
  <si>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</si>
  <si>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</si>
  <si>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</si>
  <si>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</si>
  <si>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</si>
  <si>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</si>
  <si>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</si>
  <si>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</si>
  <si>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</si>
  <si>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</si>
  <si>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</si>
  <si>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</si>
  <si>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</si>
  <si>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</si>
  <si>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</si>
  <si>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</si>
  <si>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</si>
  <si>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</si>
  <si>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</si>
  <si>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</si>
  <si>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</si>
  <si>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</si>
  <si>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</si>
  <si>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</si>
  <si>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</si>
  <si>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</si>
  <si>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</si>
  <si>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</si>
  <si>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</si>
  <si>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</si>
  <si>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</si>
  <si>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</si>
  <si>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</si>
  <si>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</si>
  <si>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</si>
  <si>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</si>
  <si>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</si>
  <si>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</si>
  <si>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</si>
  <si>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</si>
  <si>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</si>
  <si>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</si>
  <si>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</si>
  <si>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</si>
  <si>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</si>
  <si>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</si>
  <si>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</si>
  <si>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</si>
  <si>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</si>
  <si>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</si>
  <si>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</si>
  <si>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</si>
  <si>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</si>
  <si>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</si>
  <si>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</si>
  <si>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</si>
  <si>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</si>
  <si>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</si>
  <si>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</si>
  <si>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</si>
  <si>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</si>
  <si>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</si>
  <si>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</si>
  <si>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</si>
  <si>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</si>
  <si>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</si>
  <si>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</si>
  <si>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</si>
  <si>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</si>
  <si>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</si>
  <si>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</si>
  <si>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</si>
  <si>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</si>
  <si>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</si>
  <si>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</si>
  <si>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</si>
  <si>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</si>
  <si>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</si>
  <si>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</si>
  <si>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</si>
  <si>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</si>
  <si>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</si>
  <si>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</si>
  <si>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</si>
  <si>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</si>
  <si>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</si>
  <si>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</si>
  <si>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</si>
  <si>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</si>
  <si>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</si>
  <si>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</si>
  <si>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</si>
  <si>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</si>
  <si>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</si>
  <si>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</si>
  <si>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</si>
  <si>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</si>
  <si>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</si>
  <si>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</si>
  <si>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</si>
  <si>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</si>
  <si>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</si>
  <si>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</si>
  <si>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</si>
  <si>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</si>
  <si>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</si>
  <si>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</si>
  <si>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</si>
  <si>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</si>
  <si>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</si>
  <si>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</si>
  <si>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</si>
  <si>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</si>
  <si>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京都府与謝野町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</si>
  <si>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</si>
  <si>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</si>
  <si>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</si>
  <si>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</si>
  <si>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</si>
  <si>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</si>
  <si>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</si>
  <si>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</si>
  <si>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</si>
  <si>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</si>
  <si>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</si>
  <si>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</si>
  <si>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</si>
  <si>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</si>
  <si>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</si>
  <si>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</si>
  <si>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</si>
  <si>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</si>
  <si>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</si>
  <si>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</si>
  <si>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</si>
  <si>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</si>
  <si>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</si>
  <si>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</si>
  <si>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</si>
  <si>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</si>
  <si>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</si>
  <si>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</si>
  <si>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</si>
  <si>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</si>
  <si>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</si>
  <si>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</si>
  <si>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</si>
  <si>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</si>
  <si>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</si>
  <si>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</si>
  <si>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</si>
  <si>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</si>
  <si>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</si>
  <si>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</si>
  <si>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</si>
  <si>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</si>
  <si>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</si>
  <si>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</si>
  <si>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</si>
  <si>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</si>
  <si>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</si>
  <si>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</si>
  <si>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</si>
  <si>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</si>
  <si>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</si>
  <si>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</si>
  <si>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</si>
  <si>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</si>
  <si>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</si>
  <si>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</si>
  <si>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</si>
  <si>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</si>
  <si>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</si>
  <si>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</si>
  <si>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</si>
  <si>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</si>
  <si>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</si>
  <si>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</si>
  <si>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</si>
  <si>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</si>
  <si>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</si>
  <si>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</si>
  <si>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</si>
  <si>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</si>
  <si>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</si>
  <si>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</si>
  <si>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</si>
  <si>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</si>
  <si>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</si>
  <si>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</si>
  <si>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</si>
  <si>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</si>
  <si>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</si>
  <si>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</si>
  <si>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</si>
  <si>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</si>
  <si>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</si>
  <si>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</si>
  <si>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</si>
  <si>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</si>
  <si>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</si>
  <si>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</si>
  <si>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</si>
  <si>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</si>
  <si>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</si>
  <si>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</si>
  <si>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</si>
  <si>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</si>
  <si>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</si>
  <si>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</si>
  <si>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</si>
  <si>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</si>
  <si>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</si>
  <si>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</si>
  <si>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</si>
  <si>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</si>
  <si>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</si>
  <si>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</si>
  <si>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</si>
  <si>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</si>
  <si>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</si>
  <si>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</si>
  <si>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</si>
  <si>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</si>
  <si>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</si>
  <si>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</si>
  <si>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</si>
  <si>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</si>
  <si>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</si>
  <si>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</si>
  <si>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</si>
  <si>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</si>
  <si>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</si>
  <si>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</si>
  <si>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</si>
  <si>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</si>
  <si>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</si>
  <si>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</si>
  <si>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</si>
  <si>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</si>
  <si>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</si>
  <si>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</si>
  <si>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</si>
  <si>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</si>
  <si>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</si>
  <si>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</si>
  <si>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</si>
  <si>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</si>
  <si>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</si>
  <si>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</si>
  <si>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</si>
  <si>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</si>
  <si>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</si>
  <si>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</si>
  <si>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</si>
  <si>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</si>
  <si>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</si>
  <si>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</si>
  <si>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</si>
  <si>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</si>
  <si>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</si>
  <si>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</si>
  <si>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</si>
  <si>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京都府与謝野町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</si>
  <si>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</si>
  <si>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</si>
  <si>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</si>
  <si>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</si>
  <si>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</si>
  <si>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</si>
  <si>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</si>
  <si>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</si>
  <si>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</si>
  <si>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</si>
  <si>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</si>
  <si>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</si>
  <si>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</si>
  <si>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</si>
  <si>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</si>
  <si>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</si>
  <si>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</si>
  <si>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</si>
  <si>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</si>
  <si>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</si>
  <si>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</si>
  <si>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</si>
  <si>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</si>
  <si>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</si>
  <si>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</si>
  <si>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</si>
  <si>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</si>
  <si>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</si>
  <si>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</si>
  <si>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</si>
  <si>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</si>
  <si>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</si>
  <si>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</si>
  <si>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</si>
  <si>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</si>
  <si>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</si>
  <si>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</si>
  <si>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</si>
  <si>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</si>
  <si>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</si>
  <si>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</si>
  <si>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</si>
  <si>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</si>
  <si>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</si>
  <si>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</si>
  <si>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</si>
  <si>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</si>
  <si>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</si>
  <si>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</si>
  <si>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</si>
  <si>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</si>
  <si>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</si>
  <si>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</si>
  <si>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</si>
  <si>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</si>
  <si>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</si>
  <si>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</si>
  <si>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</si>
  <si>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</si>
  <si>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</si>
  <si>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</si>
  <si>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</si>
  <si>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</si>
  <si>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</si>
  <si>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</si>
  <si>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</si>
  <si>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</si>
  <si>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</si>
  <si>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</si>
  <si>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</si>
  <si>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</si>
  <si>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</si>
  <si>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</si>
  <si>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</si>
  <si>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</si>
  <si>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</si>
  <si>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</si>
  <si>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</si>
  <si>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</si>
  <si>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</si>
  <si>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</si>
  <si>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</si>
  <si>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</si>
  <si>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</si>
  <si>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</si>
  <si>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</si>
  <si>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</si>
  <si>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</si>
  <si>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</si>
  <si>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</si>
  <si>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</si>
  <si>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</si>
  <si>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</si>
  <si>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</si>
  <si>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</si>
  <si>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</si>
  <si>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</si>
  <si>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</si>
  <si>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</si>
  <si>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</si>
  <si>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</si>
  <si>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</si>
  <si>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</si>
  <si>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</si>
  <si>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</si>
  <si>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</si>
  <si>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</si>
  <si>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</si>
  <si>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</si>
  <si>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</si>
  <si>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</si>
  <si>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</si>
  <si>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</si>
  <si>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</si>
  <si>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</si>
  <si>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</si>
  <si>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</si>
  <si>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</si>
  <si>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</si>
  <si>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</si>
  <si>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</si>
  <si>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</si>
  <si>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</si>
  <si>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</si>
  <si>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</si>
  <si>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</si>
  <si>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</si>
  <si>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</si>
  <si>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</si>
  <si>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</si>
  <si>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</si>
  <si>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</si>
  <si>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</si>
  <si>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</si>
  <si>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</si>
  <si>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</si>
  <si>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</si>
  <si>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</si>
  <si>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</si>
  <si>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</si>
  <si>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</si>
  <si>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</si>
  <si>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</si>
  <si>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</si>
  <si>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</si>
  <si>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</si>
  <si>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</si>
  <si>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</si>
  <si>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</si>
  <si>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</si>
  <si>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</si>
  <si>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</si>
  <si>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</si>
  <si>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</si>
  <si>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</si>
  <si>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</si>
  <si>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</si>
  <si>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</si>
  <si>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</si>
  <si>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</si>
  <si>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</si>
  <si>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</si>
  <si>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</si>
  <si>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</si>
  <si>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</si>
  <si>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</si>
  <si>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</si>
  <si>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</si>
  <si>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</si>
  <si>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</si>
  <si>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</si>
  <si>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</si>
  <si>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</si>
  <si>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</si>
  <si>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</si>
  <si>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</si>
  <si>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</si>
  <si>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</si>
  <si>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</si>
  <si>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</si>
  <si>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</si>
  <si>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</si>
  <si>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</si>
  <si>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</si>
  <si>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</si>
  <si>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</si>
  <si>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</si>
  <si>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</si>
  <si>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</si>
  <si>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</si>
  <si>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</si>
  <si>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</si>
  <si>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</si>
  <si>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</si>
  <si>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</si>
  <si>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</si>
  <si>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</si>
  <si>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</si>
  <si>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</si>
  <si>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</si>
  <si>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</si>
  <si>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3.23</t>
  </si>
  <si>
    <t>▲ 2.45</t>
  </si>
  <si>
    <t>▲ 1.43</t>
  </si>
  <si>
    <t>水道事業会計</t>
  </si>
  <si>
    <t>国民健康保険特別会計（事業勘定）</t>
  </si>
  <si>
    <t>一般会計</t>
  </si>
  <si>
    <t>後期高齢者医療特別会計</t>
  </si>
  <si>
    <t>国民健康保険特別会計（直診勘定）</t>
  </si>
  <si>
    <t>土地取得特別会計</t>
  </si>
  <si>
    <t>介護保険特別会計（事業勘定）</t>
  </si>
  <si>
    <t>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</si>
  <si>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</si>
  <si>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</si>
  <si>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</si>
  <si>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</si>
  <si>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</si>
  <si>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</si>
  <si>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</si>
  <si>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</si>
  <si>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</si>
  <si>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</si>
  <si>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</si>
  <si>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加悦総合振興</t>
    <phoneticPr fontId="2"/>
  </si>
  <si>
    <t>タンゴフロンティア</t>
    <phoneticPr fontId="2"/>
  </si>
  <si>
    <t>加悦ファーマーズライス</t>
    <phoneticPr fontId="2"/>
  </si>
  <si>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</si>
  <si>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</si>
  <si>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</si>
  <si>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</si>
  <si>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</si>
  <si>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</si>
  <si>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</si>
  <si>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</si>
  <si>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</si>
  <si>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</si>
  <si>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</si>
  <si>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t>
    <phoneticPr fontId="2"/>
  </si>
  <si>
    <t>-</t>
    <phoneticPr fontId="2"/>
  </si>
  <si>
    <t>-</t>
    <phoneticPr fontId="2"/>
  </si>
  <si>
    <t>地域振興基金</t>
    <phoneticPr fontId="2"/>
  </si>
  <si>
    <t>有線テレビ放送等施設基金</t>
    <phoneticPr fontId="2"/>
  </si>
  <si>
    <t>天の橋立岩滝温泉活用基金</t>
    <phoneticPr fontId="2"/>
  </si>
  <si>
    <t>ふるさと人づくり基金</t>
    <phoneticPr fontId="2"/>
  </si>
  <si>
    <t>ひと・しごと・まち創生基金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</si>
  <si>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</si>
  <si>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</si>
  <si>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</si>
  <si>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</si>
  <si>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ここ数年の施設の統廃合に伴い、比率の減少が見込まれますが、有形固定資産自体の大幅増が見込めないため、長期的には比率は増加に転じるものと思われます。</t>
    <rPh sb="40" eb="42">
      <t>ジョウキョウ</t>
    </rPh>
    <rPh sb="129" eb="131">
      <t>ドウヨウ</t>
    </rPh>
    <rPh sb="195" eb="197">
      <t>スウネン</t>
    </rPh>
    <rPh sb="222" eb="224">
      <t>ユウケイ</t>
    </rPh>
    <rPh sb="224" eb="226">
      <t>コテイ</t>
    </rPh>
    <rPh sb="226" eb="228">
      <t>シサン</t>
    </rPh>
    <rPh sb="228" eb="230">
      <t>ジタイ</t>
    </rPh>
    <rPh sb="231" eb="233">
      <t>オオハバ</t>
    </rPh>
    <rPh sb="233" eb="234">
      <t>ゾウ</t>
    </rPh>
    <rPh sb="235" eb="237">
      <t>ミコ</t>
    </rPh>
    <rPh sb="243" eb="246">
      <t>チョウキテキ</t>
    </rPh>
    <rPh sb="248" eb="250">
      <t>ヒリツ</t>
    </rPh>
    <rPh sb="251" eb="253">
      <t>ゾウカ</t>
    </rPh>
    <rPh sb="254" eb="255">
      <t>テン</t>
    </rPh>
    <rPh sb="260" eb="261">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</si>
  <si>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</si>
  <si>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</si>
  <si>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</si>
  <si>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</si>
  <si>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</si>
  <si>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</si>
  <si>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５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rPh sb="98" eb="99">
      <t>ナド</t>
    </rPh>
    <rPh sb="112" eb="114">
      <t>コンゴ</t>
    </rPh>
    <rPh sb="115" eb="117">
      <t>チョウナイ</t>
    </rPh>
    <rPh sb="117" eb="119">
      <t>ホイク</t>
    </rPh>
    <rPh sb="119" eb="120">
      <t>ショ</t>
    </rPh>
    <rPh sb="121" eb="123">
      <t>トウゴウ</t>
    </rPh>
    <rPh sb="125" eb="127">
      <t>チイキ</t>
    </rPh>
    <rPh sb="128" eb="130">
      <t>ニンテイ</t>
    </rPh>
    <rPh sb="133" eb="134">
      <t>エン</t>
    </rPh>
    <rPh sb="135" eb="137">
      <t>シンセツ</t>
    </rPh>
    <rPh sb="139" eb="141">
      <t>ヨテイ</t>
    </rPh>
    <rPh sb="151" eb="152">
      <t>フク</t>
    </rPh>
    <rPh sb="153" eb="155">
      <t>レイワ</t>
    </rPh>
    <rPh sb="193" eb="195">
      <t>ヨソク</t>
    </rPh>
    <rPh sb="255" eb="258">
      <t>ケイカクテキ</t>
    </rPh>
    <rPh sb="259" eb="261">
      <t>カンリ</t>
    </rPh>
    <rPh sb="263" eb="266">
      <t>コウサイヒ</t>
    </rPh>
    <rPh sb="267" eb="269">
      <t>ヨクセイ</t>
    </rPh>
    <rPh sb="270" eb="271">
      <t>ツト</t>
    </rPh>
    <phoneticPr fontId="5"/>
  </si>
  <si>
    <t>実質公債費比率</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</si>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</sst>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0"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177" fontId="33" fillId="0" borderId="18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4AD2-4870-B832-F19EC82750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47404</c:v>
                </c:pt>
                <c:pt idx="1">
                  <c:v>74503</c:v>
                </c:pt>
                <c:pt idx="2">
                  <c:v>107613</c:v>
                </c:pt>
                <c:pt idx="3">
                  <c:v>69719</c:v>
                </c:pt>
                <c:pt idx="4">
                  <c:v>17338</c:v>
                </c:pt>
              </c:numCache>
            </c:numRef>
          </c:val>
          <c:smooth val="0"/>
          <c:extLst>
            <c:ext xmlns:c16="http://schemas.microsoft.com/office/drawing/2014/chart" uri="{C3380CC4-5D6E-409C-BE32-E72D297353CC}">
              <c16:uniqueId val="{00000001-4AD2-4870-B832-F19EC82750F4}"/>
            </c:ext>
          </c:extLst>
        </c:ser>
        <c:dLbls>
          <c:showLegendKey val="0"/>
          <c:showVal val="0"/>
          <c:showCatName val="0"/>
          <c:showSerName val="0"/>
          <c:showPercent val="0"/>
          <c:showBubbleSize val="0"/>
        </c:dLbls>
        <c:marker val="1"/>
        <c:smooth val="0"/>
        <c:axId val="215508096"/>
        <c:axId val="215510016"/>
      </c:lineChart>
      <c:catAx>
        <c:axId val="21550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10016"/>
        <c:crosses val="autoZero"/>
        <c:auto val="1"/>
        <c:lblAlgn val="ctr"/>
        <c:lblOffset val="100"/>
        <c:tickLblSkip val="1"/>
        <c:tickMarkSkip val="1"/>
        <c:noMultiLvlLbl val="0"/>
      </c:catAx>
      <c:valAx>
        <c:axId val="215510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0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c:v>
                </c:pt>
                <c:pt idx="1">
                  <c:v>3.36</c:v>
                </c:pt>
                <c:pt idx="2">
                  <c:v>0.13</c:v>
                </c:pt>
                <c:pt idx="3">
                  <c:v>0.34</c:v>
                </c:pt>
                <c:pt idx="4">
                  <c:v>0.24</c:v>
                </c:pt>
              </c:numCache>
            </c:numRef>
          </c:val>
          <c:extLst>
            <c:ext xmlns:c16="http://schemas.microsoft.com/office/drawing/2014/chart" uri="{C3380CC4-5D6E-409C-BE32-E72D297353CC}">
              <c16:uniqueId val="{00000000-5B9B-44BC-A0F8-B3D0BC262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22.95</c:v>
                </c:pt>
                <c:pt idx="1">
                  <c:v>24.35</c:v>
                </c:pt>
                <c:pt idx="2">
                  <c:v>26.58</c:v>
                </c:pt>
                <c:pt idx="3">
                  <c:v>24.5</c:v>
                </c:pt>
                <c:pt idx="4">
                  <c:v>23.43</c:v>
                </c:pt>
              </c:numCache>
            </c:numRef>
          </c:val>
          <c:extLst>
            <c:ext xmlns:c16="http://schemas.microsoft.com/office/drawing/2014/chart" uri="{C3380CC4-5D6E-409C-BE32-E72D297353CC}">
              <c16:uniqueId val="{00000001-5B9B-44BC-A0F8-B3D0BC262323}"/>
            </c:ext>
          </c:extLst>
        </c:ser>
        <c:dLbls>
          <c:showLegendKey val="0"/>
          <c:showVal val="0"/>
          <c:showCatName val="0"/>
          <c:showSerName val="0"/>
          <c:showPercent val="0"/>
          <c:showBubbleSize val="0"/>
        </c:dLbls>
        <c:gapWidth val="250"/>
        <c:overlap val="100"/>
        <c:axId val="222769920"/>
        <c:axId val="22277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0.83</c:v>
                </c:pt>
                <c:pt idx="2">
                  <c:v>-3.23</c:v>
                </c:pt>
                <c:pt idx="3">
                  <c:v>-2.4500000000000002</c:v>
                </c:pt>
                <c:pt idx="4">
                  <c:v>-1.43</c:v>
                </c:pt>
              </c:numCache>
            </c:numRef>
          </c:val>
          <c:smooth val="0"/>
          <c:extLst>
            <c:ext xmlns:c16="http://schemas.microsoft.com/office/drawing/2014/chart" uri="{C3380CC4-5D6E-409C-BE32-E72D297353CC}">
              <c16:uniqueId val="{00000002-5B9B-44BC-A0F8-B3D0BC262323}"/>
            </c:ext>
          </c:extLst>
        </c:ser>
        <c:dLbls>
          <c:showLegendKey val="0"/>
          <c:showVal val="0"/>
          <c:showCatName val="0"/>
          <c:showSerName val="0"/>
          <c:showPercent val="0"/>
          <c:showBubbleSize val="0"/>
        </c:dLbls>
        <c:marker val="1"/>
        <c:smooth val="0"/>
        <c:axId val="222769920"/>
        <c:axId val="222771840"/>
      </c:lineChart>
      <c:catAx>
        <c:axId val="222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771840"/>
        <c:crosses val="autoZero"/>
        <c:auto val="1"/>
        <c:lblAlgn val="ctr"/>
        <c:lblOffset val="100"/>
        <c:tickLblSkip val="1"/>
        <c:tickMarkSkip val="1"/>
        <c:noMultiLvlLbl val="0"/>
      </c:catAx>
      <c:valAx>
        <c:axId val="2227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0.15</c:v>
                </c:pt>
                <c:pt idx="4">
                  <c:v>#N/A</c:v>
                </c:pt>
                <c:pt idx="5">
                  <c:v>11.18</c:v>
                </c:pt>
                <c:pt idx="6">
                  <c:v>#N/A</c:v>
                </c:pt>
                <c:pt idx="7">
                  <c:v>0</c:v>
                </c:pt>
                <c:pt idx="8">
                  <c:v>#N/A</c:v>
                </c:pt>
                <c:pt idx="9">
                  <c:v>0</c:v>
                </c:pt>
              </c:numCache>
            </c:numRef>
          </c:val>
          <c:extLst>
            <c:ext xmlns:c16="http://schemas.microsoft.com/office/drawing/2014/chart" uri="{C3380CC4-5D6E-409C-BE32-E72D297353CC}">
              <c16:uniqueId val="{00000000-DE61-4181-9E9E-B81BF743C3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61-4181-9E9E-B81BF743C3A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61-4181-9E9E-B81BF743C3AC}"/>
            </c:ext>
          </c:extLst>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0.39</c:v>
                </c:pt>
                <c:pt idx="4">
                  <c:v>#N/A</c:v>
                </c:pt>
                <c:pt idx="5">
                  <c:v>0.08</c:v>
                </c:pt>
                <c:pt idx="6">
                  <c:v>#N/A</c:v>
                </c:pt>
                <c:pt idx="7">
                  <c:v>0.11</c:v>
                </c:pt>
                <c:pt idx="8">
                  <c:v>#N/A</c:v>
                </c:pt>
                <c:pt idx="9">
                  <c:v>0</c:v>
                </c:pt>
              </c:numCache>
            </c:numRef>
          </c:val>
          <c:extLst>
            <c:ext xmlns:c16="http://schemas.microsoft.com/office/drawing/2014/chart" uri="{C3380CC4-5D6E-409C-BE32-E72D297353CC}">
              <c16:uniqueId val="{00000003-DE61-4181-9E9E-B81BF743C3A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E61-4181-9E9E-B81BF743C3AC}"/>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0.05</c:v>
                </c:pt>
                <c:pt idx="4">
                  <c:v>#N/A</c:v>
                </c:pt>
                <c:pt idx="5">
                  <c:v>0.1</c:v>
                </c:pt>
                <c:pt idx="6">
                  <c:v>#N/A</c:v>
                </c:pt>
                <c:pt idx="7">
                  <c:v>0</c:v>
                </c:pt>
                <c:pt idx="8">
                  <c:v>#N/A</c:v>
                </c:pt>
                <c:pt idx="9">
                  <c:v>0</c:v>
                </c:pt>
              </c:numCache>
            </c:numRef>
          </c:val>
          <c:extLst>
            <c:ext xmlns:c16="http://schemas.microsoft.com/office/drawing/2014/chart" uri="{C3380CC4-5D6E-409C-BE32-E72D297353CC}">
              <c16:uniqueId val="{00000005-DE61-4181-9E9E-B81BF743C3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0.05</c:v>
                </c:pt>
                <c:pt idx="4">
                  <c:v>#N/A</c:v>
                </c:pt>
                <c:pt idx="5">
                  <c:v>0.05</c:v>
                </c:pt>
                <c:pt idx="6">
                  <c:v>#N/A</c:v>
                </c:pt>
                <c:pt idx="7">
                  <c:v>0.06</c:v>
                </c:pt>
                <c:pt idx="8">
                  <c:v>#N/A</c:v>
                </c:pt>
                <c:pt idx="9">
                  <c:v>0.05</c:v>
                </c:pt>
              </c:numCache>
            </c:numRef>
          </c:val>
          <c:extLst>
            <c:ext xmlns:c16="http://schemas.microsoft.com/office/drawing/2014/chart" uri="{C3380CC4-5D6E-409C-BE32-E72D297353CC}">
              <c16:uniqueId val="{00000006-DE61-4181-9E9E-B81BF743C3A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2.89</c:v>
                </c:pt>
                <c:pt idx="2">
                  <c:v>#N/A</c:v>
                </c:pt>
                <c:pt idx="3">
                  <c:v>3.35</c:v>
                </c:pt>
                <c:pt idx="4">
                  <c:v>#N/A</c:v>
                </c:pt>
                <c:pt idx="5">
                  <c:v>0.12</c:v>
                </c:pt>
                <c:pt idx="6">
                  <c:v>#N/A</c:v>
                </c:pt>
                <c:pt idx="7">
                  <c:v>0.33</c:v>
                </c:pt>
                <c:pt idx="8">
                  <c:v>#N/A</c:v>
                </c:pt>
                <c:pt idx="9">
                  <c:v>0.23</c:v>
                </c:pt>
              </c:numCache>
            </c:numRef>
          </c:val>
          <c:extLst>
            <c:ext xmlns:c16="http://schemas.microsoft.com/office/drawing/2014/chart" uri="{C3380CC4-5D6E-409C-BE32-E72D297353CC}">
              <c16:uniqueId val="{00000007-DE61-4181-9E9E-B81BF743C3A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c:v>
                </c:pt>
                <c:pt idx="2">
                  <c:v>#N/A</c:v>
                </c:pt>
                <c:pt idx="3">
                  <c:v>0.06</c:v>
                </c:pt>
                <c:pt idx="4">
                  <c:v>#N/A</c:v>
                </c:pt>
                <c:pt idx="5">
                  <c:v>0.51</c:v>
                </c:pt>
                <c:pt idx="6">
                  <c:v>#N/A</c:v>
                </c:pt>
                <c:pt idx="7">
                  <c:v>0.04</c:v>
                </c:pt>
                <c:pt idx="8">
                  <c:v>#N/A</c:v>
                </c:pt>
                <c:pt idx="9">
                  <c:v>0.28999999999999998</c:v>
                </c:pt>
              </c:numCache>
            </c:numRef>
          </c:val>
          <c:extLst>
            <c:ext xmlns:c16="http://schemas.microsoft.com/office/drawing/2014/chart" uri="{C3380CC4-5D6E-409C-BE32-E72D297353CC}">
              <c16:uniqueId val="{00000008-DE61-4181-9E9E-B81BF743C3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3.22</c:v>
                </c:pt>
                <c:pt idx="2">
                  <c:v>#N/A</c:v>
                </c:pt>
                <c:pt idx="3">
                  <c:v>3.08</c:v>
                </c:pt>
                <c:pt idx="4">
                  <c:v>#N/A</c:v>
                </c:pt>
                <c:pt idx="5">
                  <c:v>3.32</c:v>
                </c:pt>
                <c:pt idx="6">
                  <c:v>#N/A</c:v>
                </c:pt>
                <c:pt idx="7">
                  <c:v>14.39</c:v>
                </c:pt>
                <c:pt idx="8">
                  <c:v>#N/A</c:v>
                </c:pt>
                <c:pt idx="9">
                  <c:v>13.58</c:v>
                </c:pt>
              </c:numCache>
            </c:numRef>
          </c:val>
          <c:extLst>
            <c:ext xmlns:c16="http://schemas.microsoft.com/office/drawing/2014/chart" uri="{C3380CC4-5D6E-409C-BE32-E72D297353CC}">
              <c16:uniqueId val="{00000009-DE61-4181-9E9E-B81BF743C3AC}"/>
            </c:ext>
          </c:extLst>
        </c:ser>
        <c:dLbls>
          <c:showLegendKey val="0"/>
          <c:showVal val="0"/>
          <c:showCatName val="0"/>
          <c:showSerName val="0"/>
          <c:showPercent val="0"/>
          <c:showBubbleSize val="0"/>
        </c:dLbls>
        <c:gapWidth val="150"/>
        <c:overlap val="100"/>
        <c:axId val="216246912"/>
        <c:axId val="216265088"/>
      </c:barChart>
      <c:catAx>
        <c:axId val="2162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65088"/>
        <c:crosses val="autoZero"/>
        <c:auto val="1"/>
        <c:lblAlgn val="ctr"/>
        <c:lblOffset val="100"/>
        <c:tickLblSkip val="1"/>
        <c:tickMarkSkip val="1"/>
        <c:noMultiLvlLbl val="0"/>
      </c:catAx>
      <c:valAx>
        <c:axId val="2162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4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1682</c:v>
                </c:pt>
                <c:pt idx="5">
                  <c:v>1704</c:v>
                </c:pt>
                <c:pt idx="8">
                  <c:v>1676</c:v>
                </c:pt>
                <c:pt idx="11">
                  <c:v>1644</c:v>
                </c:pt>
                <c:pt idx="14">
                  <c:v>1672</c:v>
                </c:pt>
              </c:numCache>
            </c:numRef>
          </c:val>
          <c:extLst>
            <c:ext xmlns:c16="http://schemas.microsoft.com/office/drawing/2014/chart" uri="{C3380CC4-5D6E-409C-BE32-E72D297353CC}">
              <c16:uniqueId val="{00000000-2947-4184-9431-62ACEE1A7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7-4184-9431-62ACEE1A7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5</c:v>
                </c:pt>
                <c:pt idx="6">
                  <c:v>0</c:v>
                </c:pt>
                <c:pt idx="9">
                  <c:v>0</c:v>
                </c:pt>
                <c:pt idx="12">
                  <c:v>0</c:v>
                </c:pt>
              </c:numCache>
            </c:numRef>
          </c:val>
          <c:extLst>
            <c:ext xmlns:c16="http://schemas.microsoft.com/office/drawing/2014/chart" uri="{C3380CC4-5D6E-409C-BE32-E72D297353CC}">
              <c16:uniqueId val="{00000002-2947-4184-9431-62ACEE1A7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14</c:v>
                </c:pt>
                <c:pt idx="6">
                  <c:v>25</c:v>
                </c:pt>
                <c:pt idx="9">
                  <c:v>24</c:v>
                </c:pt>
                <c:pt idx="12">
                  <c:v>26</c:v>
                </c:pt>
              </c:numCache>
            </c:numRef>
          </c:val>
          <c:extLst>
            <c:ext xmlns:c16="http://schemas.microsoft.com/office/drawing/2014/chart" uri="{C3380CC4-5D6E-409C-BE32-E72D297353CC}">
              <c16:uniqueId val="{00000003-2947-4184-9431-62ACEE1A7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789</c:v>
                </c:pt>
                <c:pt idx="3">
                  <c:v>806</c:v>
                </c:pt>
                <c:pt idx="6">
                  <c:v>846</c:v>
                </c:pt>
                <c:pt idx="9">
                  <c:v>1011</c:v>
                </c:pt>
                <c:pt idx="12">
                  <c:v>1044</c:v>
                </c:pt>
              </c:numCache>
            </c:numRef>
          </c:val>
          <c:extLst>
            <c:ext xmlns:c16="http://schemas.microsoft.com/office/drawing/2014/chart" uri="{C3380CC4-5D6E-409C-BE32-E72D297353CC}">
              <c16:uniqueId val="{00000004-2947-4184-9431-62ACEE1A7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7-4184-9431-62ACEE1A7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7-4184-9431-62ACEE1A7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1725</c:v>
                </c:pt>
                <c:pt idx="3">
                  <c:v>1740</c:v>
                </c:pt>
                <c:pt idx="6">
                  <c:v>1645</c:v>
                </c:pt>
                <c:pt idx="9">
                  <c:v>1598</c:v>
                </c:pt>
                <c:pt idx="12">
                  <c:v>1574</c:v>
                </c:pt>
              </c:numCache>
            </c:numRef>
          </c:val>
          <c:extLst>
            <c:ext xmlns:c16="http://schemas.microsoft.com/office/drawing/2014/chart" uri="{C3380CC4-5D6E-409C-BE32-E72D297353CC}">
              <c16:uniqueId val="{00000007-2947-4184-9431-62ACEE1A749A}"/>
            </c:ext>
          </c:extLst>
        </c:ser>
        <c:dLbls>
          <c:showLegendKey val="0"/>
          <c:showVal val="0"/>
          <c:showCatName val="0"/>
          <c:showSerName val="0"/>
          <c:showPercent val="0"/>
          <c:showBubbleSize val="0"/>
        </c:dLbls>
        <c:gapWidth val="100"/>
        <c:overlap val="100"/>
        <c:axId val="223184768"/>
        <c:axId val="22319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846</c:v>
                </c:pt>
                <c:pt idx="2">
                  <c:v>#N/A</c:v>
                </c:pt>
                <c:pt idx="3">
                  <c:v>#N/A</c:v>
                </c:pt>
                <c:pt idx="4">
                  <c:v>861</c:v>
                </c:pt>
                <c:pt idx="5">
                  <c:v>#N/A</c:v>
                </c:pt>
                <c:pt idx="6">
                  <c:v>#N/A</c:v>
                </c:pt>
                <c:pt idx="7">
                  <c:v>840</c:v>
                </c:pt>
                <c:pt idx="8">
                  <c:v>#N/A</c:v>
                </c:pt>
                <c:pt idx="9">
                  <c:v>#N/A</c:v>
                </c:pt>
                <c:pt idx="10">
                  <c:v>989</c:v>
                </c:pt>
                <c:pt idx="11">
                  <c:v>#N/A</c:v>
                </c:pt>
                <c:pt idx="12">
                  <c:v>#N/A</c:v>
                </c:pt>
                <c:pt idx="13">
                  <c:v>972</c:v>
                </c:pt>
                <c:pt idx="14">
                  <c:v>#N/A</c:v>
                </c:pt>
              </c:numCache>
            </c:numRef>
          </c:val>
          <c:smooth val="0"/>
          <c:extLst>
            <c:ext xmlns:c16="http://schemas.microsoft.com/office/drawing/2014/chart" uri="{C3380CC4-5D6E-409C-BE32-E72D297353CC}">
              <c16:uniqueId val="{00000008-2947-4184-9431-62ACEE1A749A}"/>
            </c:ext>
          </c:extLst>
        </c:ser>
        <c:dLbls>
          <c:showLegendKey val="0"/>
          <c:showVal val="0"/>
          <c:showCatName val="0"/>
          <c:showSerName val="0"/>
          <c:showPercent val="0"/>
          <c:showBubbleSize val="0"/>
        </c:dLbls>
        <c:marker val="1"/>
        <c:smooth val="0"/>
        <c:axId val="223184768"/>
        <c:axId val="223199232"/>
      </c:lineChart>
      <c:catAx>
        <c:axId val="2231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99232"/>
        <c:crosses val="autoZero"/>
        <c:auto val="1"/>
        <c:lblAlgn val="ctr"/>
        <c:lblOffset val="100"/>
        <c:tickLblSkip val="1"/>
        <c:tickMarkSkip val="1"/>
        <c:noMultiLvlLbl val="0"/>
      </c:catAx>
      <c:valAx>
        <c:axId val="22319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16343</c:v>
                </c:pt>
                <c:pt idx="5">
                  <c:v>17358</c:v>
                </c:pt>
                <c:pt idx="8">
                  <c:v>17756</c:v>
                </c:pt>
                <c:pt idx="11">
                  <c:v>17519</c:v>
                </c:pt>
                <c:pt idx="14">
                  <c:v>16938</c:v>
                </c:pt>
              </c:numCache>
            </c:numRef>
          </c:val>
          <c:extLst>
            <c:ext xmlns:c16="http://schemas.microsoft.com/office/drawing/2014/chart" uri="{C3380CC4-5D6E-409C-BE32-E72D297353CC}">
              <c16:uniqueId val="{00000000-D762-445C-8188-1066246067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c:v>
                </c:pt>
                <c:pt idx="5">
                  <c:v>491</c:v>
                </c:pt>
                <c:pt idx="8">
                  <c:v>440</c:v>
                </c:pt>
                <c:pt idx="11">
                  <c:v>394</c:v>
                </c:pt>
                <c:pt idx="14">
                  <c:v>328</c:v>
                </c:pt>
              </c:numCache>
            </c:numRef>
          </c:val>
          <c:extLst>
            <c:ext xmlns:c16="http://schemas.microsoft.com/office/drawing/2014/chart" uri="{C3380CC4-5D6E-409C-BE32-E72D297353CC}">
              <c16:uniqueId val="{00000001-D762-445C-8188-1066246067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3249</c:v>
                </c:pt>
                <c:pt idx="5">
                  <c:v>3549</c:v>
                </c:pt>
                <c:pt idx="8">
                  <c:v>3808</c:v>
                </c:pt>
                <c:pt idx="11">
                  <c:v>3574</c:v>
                </c:pt>
                <c:pt idx="14">
                  <c:v>3486</c:v>
                </c:pt>
              </c:numCache>
            </c:numRef>
          </c:val>
          <c:extLst>
            <c:ext xmlns:c16="http://schemas.microsoft.com/office/drawing/2014/chart" uri="{C3380CC4-5D6E-409C-BE32-E72D297353CC}">
              <c16:uniqueId val="{00000002-D762-445C-8188-1066246067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62-445C-8188-1066246067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62-445C-8188-1066246067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62-445C-8188-1066246067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1642</c:v>
                </c:pt>
                <c:pt idx="3">
                  <c:v>1558</c:v>
                </c:pt>
                <c:pt idx="6">
                  <c:v>1639</c:v>
                </c:pt>
                <c:pt idx="9">
                  <c:v>1639</c:v>
                </c:pt>
                <c:pt idx="12">
                  <c:v>1546</c:v>
                </c:pt>
              </c:numCache>
            </c:numRef>
          </c:val>
          <c:extLst>
            <c:ext xmlns:c16="http://schemas.microsoft.com/office/drawing/2014/chart" uri="{C3380CC4-5D6E-409C-BE32-E72D297353CC}">
              <c16:uniqueId val="{00000006-D762-445C-8188-1066246067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190</c:v>
                </c:pt>
                <c:pt idx="6">
                  <c:v>214</c:v>
                </c:pt>
                <c:pt idx="9">
                  <c:v>283</c:v>
                </c:pt>
                <c:pt idx="12">
                  <c:v>260</c:v>
                </c:pt>
              </c:numCache>
            </c:numRef>
          </c:val>
          <c:extLst>
            <c:ext xmlns:c16="http://schemas.microsoft.com/office/drawing/2014/chart" uri="{C3380CC4-5D6E-409C-BE32-E72D297353CC}">
              <c16:uniqueId val="{00000007-D762-445C-8188-1066246067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12613</c:v>
                </c:pt>
                <c:pt idx="3">
                  <c:v>11861</c:v>
                </c:pt>
                <c:pt idx="6">
                  <c:v>11542</c:v>
                </c:pt>
                <c:pt idx="9">
                  <c:v>11360</c:v>
                </c:pt>
                <c:pt idx="12">
                  <c:v>11421</c:v>
                </c:pt>
              </c:numCache>
            </c:numRef>
          </c:val>
          <c:extLst>
            <c:ext xmlns:c16="http://schemas.microsoft.com/office/drawing/2014/chart" uri="{C3380CC4-5D6E-409C-BE32-E72D297353CC}">
              <c16:uniqueId val="{00000008-D762-445C-8188-1066246067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9-D762-445C-8188-1066246067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13341</c:v>
                </c:pt>
                <c:pt idx="3">
                  <c:v>13490</c:v>
                </c:pt>
                <c:pt idx="6">
                  <c:v>14205</c:v>
                </c:pt>
                <c:pt idx="9">
                  <c:v>14400</c:v>
                </c:pt>
                <c:pt idx="12">
                  <c:v>13958</c:v>
                </c:pt>
              </c:numCache>
            </c:numRef>
          </c:val>
          <c:extLst>
            <c:ext xmlns:c16="http://schemas.microsoft.com/office/drawing/2014/chart" uri="{C3380CC4-5D6E-409C-BE32-E72D297353CC}">
              <c16:uniqueId val="{0000000A-D762-445C-8188-10662460677E}"/>
            </c:ext>
          </c:extLst>
        </c:ser>
        <c:dLbls>
          <c:showLegendKey val="0"/>
          <c:showVal val="0"/>
          <c:showCatName val="0"/>
          <c:showSerName val="0"/>
          <c:showPercent val="0"/>
          <c:showBubbleSize val="0"/>
        </c:dLbls>
        <c:gapWidth val="100"/>
        <c:overlap val="100"/>
        <c:axId val="222530176"/>
        <c:axId val="22253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7575</c:v>
                </c:pt>
                <c:pt idx="2">
                  <c:v>#N/A</c:v>
                </c:pt>
                <c:pt idx="3">
                  <c:v>#N/A</c:v>
                </c:pt>
                <c:pt idx="4">
                  <c:v>5705</c:v>
                </c:pt>
                <c:pt idx="5">
                  <c:v>#N/A</c:v>
                </c:pt>
                <c:pt idx="6">
                  <c:v>#N/A</c:v>
                </c:pt>
                <c:pt idx="7">
                  <c:v>5597</c:v>
                </c:pt>
                <c:pt idx="8">
                  <c:v>#N/A</c:v>
                </c:pt>
                <c:pt idx="9">
                  <c:v>#N/A</c:v>
                </c:pt>
                <c:pt idx="10">
                  <c:v>6196</c:v>
                </c:pt>
                <c:pt idx="11">
                  <c:v>#N/A</c:v>
                </c:pt>
                <c:pt idx="12">
                  <c:v>#N/A</c:v>
                </c:pt>
                <c:pt idx="13">
                  <c:v>6433</c:v>
                </c:pt>
                <c:pt idx="14">
                  <c:v>#N/A</c:v>
                </c:pt>
              </c:numCache>
            </c:numRef>
          </c:val>
          <c:smooth val="0"/>
          <c:extLst>
            <c:ext xmlns:c16="http://schemas.microsoft.com/office/drawing/2014/chart" uri="{C3380CC4-5D6E-409C-BE32-E72D297353CC}">
              <c16:uniqueId val="{0000000B-D762-445C-8188-10662460677E}"/>
            </c:ext>
          </c:extLst>
        </c:ser>
        <c:dLbls>
          <c:showLegendKey val="0"/>
          <c:showVal val="0"/>
          <c:showCatName val="0"/>
          <c:showSerName val="0"/>
          <c:showPercent val="0"/>
          <c:showBubbleSize val="0"/>
        </c:dLbls>
        <c:marker val="1"/>
        <c:smooth val="0"/>
        <c:axId val="222530176"/>
        <c:axId val="222532352"/>
      </c:lineChart>
      <c:catAx>
        <c:axId val="2225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32352"/>
        <c:crosses val="autoZero"/>
        <c:auto val="1"/>
        <c:lblAlgn val="ctr"/>
        <c:lblOffset val="100"/>
        <c:tickLblSkip val="1"/>
        <c:tickMarkSkip val="1"/>
        <c:noMultiLvlLbl val="0"/>
      </c:catAx>
      <c:valAx>
        <c:axId val="2225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2024</c:v>
                </c:pt>
                <c:pt idx="1">
                  <c:v>1831</c:v>
                </c:pt>
                <c:pt idx="2">
                  <c:v>1745</c:v>
                </c:pt>
              </c:numCache>
            </c:numRef>
          </c:val>
          <c:extLst>
            <c:ext xmlns:c16="http://schemas.microsoft.com/office/drawing/2014/chart" uri="{C3380CC4-5D6E-409C-BE32-E72D297353CC}">
              <c16:uniqueId val="{00000000-B218-4356-B294-350E87594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492</c:v>
                </c:pt>
                <c:pt idx="1">
                  <c:v>493</c:v>
                </c:pt>
                <c:pt idx="2">
                  <c:v>493</c:v>
                </c:pt>
              </c:numCache>
            </c:numRef>
          </c:val>
          <c:extLst>
            <c:ext xmlns:c16="http://schemas.microsoft.com/office/drawing/2014/chart" uri="{C3380CC4-5D6E-409C-BE32-E72D297353CC}">
              <c16:uniqueId val="{00000001-B218-4356-B294-350E87594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2688</c:v>
                </c:pt>
                <c:pt idx="1">
                  <c:v>2631</c:v>
                </c:pt>
                <c:pt idx="2">
                  <c:v>2617</c:v>
                </c:pt>
              </c:numCache>
            </c:numRef>
          </c:val>
          <c:extLst>
            <c:ext xmlns:c16="http://schemas.microsoft.com/office/drawing/2014/chart" uri="{C3380CC4-5D6E-409C-BE32-E72D297353CC}">
              <c16:uniqueId val="{00000002-B218-4356-B294-350E875943F7}"/>
            </c:ext>
          </c:extLst>
        </c:ser>
        <c:dLbls>
          <c:showLegendKey val="0"/>
          <c:showVal val="0"/>
          <c:showCatName val="0"/>
          <c:showSerName val="0"/>
          <c:showPercent val="0"/>
          <c:showBubbleSize val="0"/>
        </c:dLbls>
        <c:gapWidth val="120"/>
        <c:overlap val="100"/>
        <c:axId val="222875648"/>
        <c:axId val="222877184"/>
      </c:barChart>
      <c:catAx>
        <c:axId val="2228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877184"/>
        <c:crosses val="autoZero"/>
        <c:auto val="1"/>
        <c:lblAlgn val="ctr"/>
        <c:lblOffset val="100"/>
        <c:tickLblSkip val="1"/>
        <c:tickMarkSkip val="1"/>
        <c:noMultiLvlLbl val="0"/>
      </c:catAx>
      <c:valAx>
        <c:axId val="22287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8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{4AB0C924-E44E-4558-8EB6-76F6DE2219F1}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A6-43CB-A051-5CCD4ABB0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{E1CBAF13-4464-4984-B3BC-A0A3E107C96F}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A6-43CB-A051-5CCD4ABB0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{77F2321B-601D-458C-823E-491C39871B98}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A6-43CB-A051-5CCD4ABB0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{583E50DE-3962-4E97-8A7A-2039385DF354}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A6-43CB-A051-5CCD4ABB0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{C0BD327B-8CD8-4DFD-AB1B-079D3FA0F090}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A6-43CB-A051-5CCD4ABB0D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{2128D977-7464-45A0-A67B-63EE32DECFDB}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A6-43CB-A051-5CCD4ABB0D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{C82876C7-93FF-43AD-9980-B44676C3ADEE}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A6-43CB-A051-5CCD4ABB0D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{E1462DDA-D6B5-46B7-9056-8D82A7AB51B3}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A6-43CB-A051-5CCD4ABB0D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{11381B0E-835C-430A-B97D-9ABE60383CDF}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A6-43CB-A051-5CCD4ABB0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63.5</c:v>
                </c:pt>
                <c:pt idx="24">
                  <c:v>64.599999999999994</c:v>
                </c:pt>
              </c:numCache>
            </c:numRef>
          </c:xVal>
          <c:yVal>
            <c:numRef>
              <c:f>公会計指標分析・財政指標組合せ分析表!$BP$51:$DC$51</c:f>
              <c:numCache>
                <c:formatCode>#,##0.0;"▲ "#,##0.0</c:formatCode>
                <c:ptCount val="40"/>
                <c:pt idx="8">
                  <c:v>93.5</c:v>
                </c:pt>
                <c:pt idx="16">
                  <c:v>93.6</c:v>
                </c:pt>
                <c:pt idx="24">
                  <c:v>105.5</c:v>
                </c:pt>
              </c:numCache>
            </c:numRef>
          </c:yVal>
          <c:smooth val="0"/>
          <c:extLst>
            <c:ext xmlns:c16="http://schemas.microsoft.com/office/drawing/2014/chart" uri="{C3380CC4-5D6E-409C-BE32-E72D297353CC}">
              <c16:uniqueId val="{00000009-48A6-43CB-A051-5CCD4ABB0D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{DD2D5ABF-F8F6-4FE6-853D-31E4AD70F02B}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A6-43CB-A051-5CCD4ABB0D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{17691A99-F8C4-4859-9347-DE76194444B9}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A6-43CB-A051-5CCD4ABB0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{676306A7-FF9A-4F83-AD14-92F03678B2B4}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A6-43CB-A051-5CCD4ABB0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{FF0D39AA-2E11-4751-8FBB-0865A44FF450}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A6-43CB-A051-5CCD4ABB0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{B57E5633-7AC7-4EF4-B7ED-7F4A58D1B99D}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A6-43CB-A051-5CCD4ABB0D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{F7B70E37-BF77-4424-B744-BB4CF55139CB}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A6-43CB-A051-5CCD4ABB0D0E}"/>
                </c:ext>
              </c:extLst>
            </c:dLbl>
            <c:dLbl>
              <c:idx val="16"/>
              <c:layout>
                <c:manualLayout>
                  <c:x val="-4.249849217898847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{308B8F2D-D3D0-4EFE-B4E9-E7CD9F2EE261}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A6-43CB-A051-5CCD4ABB0D0E}"/>
                </c:ext>
              </c:extLst>
            </c:dLbl>
            <c:dLbl>
              <c:idx val="24"/>
              <c:layout>
                <c:manualLayout>
                  <c:x val="-2.17919087601561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{641CDB4F-7A4A-4255-A9B7-F49E4D5361AC}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A6-43CB-A051-5CCD4ABB0D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{E77094F6-9333-4F9E-8EF9-5267410AAD3D}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A6-43CB-A051-5CCD4ABB0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numCache>
            </c:numRef>
          </c:xVal>
          <c:yVal>
            <c:numRef>
              <c:f>公会計指標分析・財政指標組合せ分析表!$BP$55:$DC$55</c:f>
              <c:numCache>
                <c:formatCode>#,##0.0;"▲ "#,##0.0</c:formatCode>
                <c:ptCount val="40"/>
                <c:pt idx="8">
                  <c:v>20.2</c:v>
                </c:pt>
                <c:pt idx="16">
                  <c:v>15.5</c:v>
                </c:pt>
                <c:pt idx="24">
                  <c:v>14</c:v>
                </c:pt>
              </c:numCache>
            </c:numRef>
          </c:yVal>
          <c:smooth val="0"/>
          <c:extLst>
            <c:ext xmlns:c16="http://schemas.microsoft.com/office/drawing/2014/chart" uri="{C3380CC4-5D6E-409C-BE32-E72D297353CC}">
              <c16:uniqueId val="{00000013-48A6-43CB-A051-5CCD4ABB0D0E}"/>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{1262E66D-0F84-453E-8B20-78C8D27B577D}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B7C-4FB3-983A-6EC833C5F0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{FE2FC870-9E69-4C3F-8B64-CEE0A39B7110}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7C-4FB3-983A-6EC833C5F0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{3C8080F1-CEA9-4FFF-BDE1-1042E2F7BF8E}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7C-4FB3-983A-6EC833C5F0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{9BC44AC9-548D-4ADD-BF3B-DA38E883578C}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7C-4FB3-983A-6EC833C5F0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{A43FFB98-2CB6-4645-9A0F-71E7FB914833}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7C-4FB3-983A-6EC833C5F0E4}"/>
                </c:ext>
              </c:extLst>
            </c:dLbl>
            <c:dLbl>
              <c:idx val="8"/>
              <c:layout>
                <c:manualLayout>
                  <c:x val="-4.5160355153971272E-2"/>
                  <c:y val="-4.373942997738897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{1E52F369-C904-4727-90C1-2A37A625FEEA}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B7C-4FB3-983A-6EC833C5F0E4}"/>
                </c:ext>
              </c:extLst>
            </c:dLbl>
            <c:dLbl>
              <c:idx val="16"/>
              <c:layout>
                <c:manualLayout>
                  <c:x val="-1.8235628084249993E-2"/>
                  <c:y val="-8.109386419819897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{27E161C7-4880-4E89-B796-36D6AEB8E6EC}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B7C-4FB3-983A-6EC833C5F0E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{2E0600F1-9B41-47D8-B426-16D665982321}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B7C-4FB3-983A-6EC833C5F0E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{E35E945B-7327-4E13-B5AA-894A237FCA1D}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B7C-4FB3-983A-6EC833C5F0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14</c:v>
                </c:pt>
                <c:pt idx="16">
                  <c:v>14</c:v>
                </c:pt>
                <c:pt idx="24">
                  <c:v>14.9</c:v>
                </c:pt>
                <c:pt idx="32">
                  <c:v>15.8</c:v>
                </c:pt>
              </c:numCache>
            </c:numRef>
          </c:xVal>
          <c:yVal>
            <c:numRef>
              <c:f>公会計指標分析・財政指標組合せ分析表!$BP$73:$DC$73</c:f>
              <c:numCache>
                <c:formatCode>#,##0.0;"▲ "#,##0.0</c:formatCode>
                <c:ptCount val="40"/>
                <c:pt idx="0">
                  <c:v>126.2</c:v>
                </c:pt>
                <c:pt idx="8">
                  <c:v>93.5</c:v>
                </c:pt>
                <c:pt idx="16">
                  <c:v>93.6</c:v>
                </c:pt>
                <c:pt idx="24">
                  <c:v>105.5</c:v>
                </c:pt>
                <c:pt idx="32">
                  <c:v>110.6</c:v>
                </c:pt>
              </c:numCache>
            </c:numRef>
          </c:yVal>
          <c:smooth val="0"/>
          <c:extLst>
            <c:ext xmlns:c16="http://schemas.microsoft.com/office/drawing/2014/chart" uri="{C3380CC4-5D6E-409C-BE32-E72D297353CC}">
              <c16:uniqueId val="{00000009-CB7C-4FB3-983A-6EC833C5F0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{36BDBC8B-F48B-4DDE-982E-EA0D5BCE424C}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B7C-4FB3-983A-6EC833C5F0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{A9308064-58B9-4418-9985-938E471F576B}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7C-4FB3-983A-6EC833C5F0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{01DCB3A2-DDAC-4BF6-9EB3-3DA5152DE4EA}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7C-4FB3-983A-6EC833C5F0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{B52F8BA8-C03B-4934-AFB9-6D9D1448605C}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7C-4FB3-983A-6EC833C5F0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{F5DE538C-6CDE-4497-BCDB-1ABAEA11DE08}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7C-4FB3-983A-6EC833C5F0E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{EE58A5FC-683D-4F36-A9D6-F00532C00051}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B7C-4FB3-983A-6EC833C5F0E4}"/>
                </c:ext>
              </c:extLst>
            </c:dLbl>
            <c:dLbl>
              <c:idx val="16"/>
              <c:layout>
                <c:manualLayout>
                  <c:x val="-2.2196046301656912E-2"/>
                  <c:y val="-8.891439660197540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{44AEA0F2-5D01-41E1-AAE5-53BCCF1C9792}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B7C-4FB3-983A-6EC833C5F0E4}"/>
                </c:ext>
              </c:extLst>
            </c:dLbl>
            <c:dLbl>
              <c:idx val="24"/>
              <c:layout>
                <c:manualLayout>
                  <c:x val="-4.1199936936564388E-2"/>
                  <c:y val="-6.175770100424204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{01862DAB-FFDF-4C23-8D19-2EC8F52BD5E4}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B7C-4FB3-983A-6EC833C5F0E4}"/>
                </c:ext>
              </c:extLst>
            </c:dLbl>
            <c:dLbl>
              <c:idx val="32"/>
              <c:layout>
                <c:manualLayout>
                  <c:x val="-3.1697991619110633E-2"/>
                  <c:y val="-3.65773299258103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{1AC30C8C-DC90-4166-8442-7B7BB28C3F39}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B7C-4FB3-983A-6EC833C5F0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CB7C-4FB3-983A-6EC833C5F0E4}"/>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公債費が増加し、公営企業の元利償還金に対する繰出金も増加するなど、昨年度よりも三か年平均の比率が昨年度同様に０．９ポイント増となった。類似団体平均との差は９．１ポイントと大きく開いている。</a:t>
          </a:r>
        </a:p>
        <a:p>
          <a:r>
            <a:rPr kumimoji="1" lang="ja-JP" altLang="en-US" sz="1400">
              <a:latin typeface="ＭＳ ゴシック" pitchFamily="49" charset="-128"/>
              <a:ea typeface="ＭＳ ゴシック" pitchFamily="49" charset="-128"/>
            </a:rPr>
            <a:t>　公営企業会計の元利償還金に対する繰入金の増加傾向であることから、全ての会計を見渡した上でバランスのとれた起債発行に努めていく必要がある。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flat" dir="tl">
              <a:rot lat="0" lon="0" rev="6600000"/>
            </a:lightRig>
          </a:scene3d>
          <a:sp3d extrusionH="25400" contourW="8890">
            <a:bevelT w="38100" h="31750"/>
            <a:contourClr>
              <a:schemeClr val="accent2">
                <a:shade val="75000"/>
              </a:schemeClr>
            </a:contourClr>
          </a:sp3d>
        </a:bodyPr>
        <a:lstStyle/>
        <a:p>
          <a:endParaRPr kumimoji="1" lang="ja-JP" altLang="en-US" sz="1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べ、分母を構成する普通交付税の減少、地方債残高の増等により昨年度と比べ５．５ポイントの増となっている。地方債残高は今後の大規模建設事業の実施によりさらなる増加が見込まれており、比率が大きく悪化してしまう懸念がある。</a:t>
          </a:r>
        </a:p>
        <a:p>
          <a:r>
            <a:rPr kumimoji="1" lang="ja-JP" altLang="en-US" sz="1400">
              <a:latin typeface="ＭＳ ゴシック" pitchFamily="49" charset="-128"/>
              <a:ea typeface="ＭＳ ゴシック" pitchFamily="49" charset="-128"/>
            </a:rPr>
            <a:t>　加えて比率が大きくなっている要因が繰出金にあることから、繰出金の見直しを行わなければ、将来負担は解消されない。</a:t>
          </a:r>
        </a:p>
        <a:p>
          <a:r>
            <a:rPr kumimoji="1" lang="ja-JP" altLang="en-US" sz="1400">
              <a:latin typeface="ＭＳ ゴシック" pitchFamily="49" charset="-128"/>
              <a:ea typeface="ＭＳ ゴシック" pitchFamily="49" charset="-128"/>
            </a:rPr>
            <a:t>　平成２８年度から普通交付税の逓減時期に差し掛かっており、一層の努力を進めないと急速な比率の悪化に繋がる。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京都府与謝野町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の普通交付税の段階的逓減、平成２９年度の台風大規模災害への対応とその繰越分を含む復旧事業費の大幅増による影響、地方税の減少により、財政調整基金を取り崩しが必須であったことから、基金全体で大きな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さなければ予算編成ができない状態にあり、基金残高は減少していく見込である。今後も基金活用により効果的に事業を進めていくことになるが、全体的な事務事業の見直しも同時に行い、無為に基金を取り崩す財政運営にならな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町民の連帯の強化及び均衡ある地域振興を図るための事業に活用。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○有線テレビ放送等施設基金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有線テレビ放送等施設の大規模な改修等に要する費用に充て活用。</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○天の橋立岩滝温泉活用基金</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天の橋立岩滝温泉の利活用において関連施設の整備に要する経費の財源</a:t>
          </a:r>
          <a:r>
            <a:rPr kumimoji="1" lang="ja-JP" altLang="en-US" sz="1300">
              <a:solidFill>
                <a:schemeClr val="dk1"/>
              </a:solidFill>
              <a:effectLst/>
              <a:latin typeface="ＭＳ ゴシック" pitchFamily="49" charset="-128"/>
              <a:ea typeface="ＭＳ ゴシック" pitchFamily="49" charset="-128"/>
              <a:cs typeface="+mn-cs"/>
            </a:rPr>
            <a:t>として活用</a:t>
          </a:r>
          <a:r>
            <a:rPr kumimoji="1" lang="ja-JP" altLang="ja-JP"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「自ら考え自ら行う地域づくり」の意識を広め、活力と魅力ある与謝野町のまちづくりを進める人材の養成に活用。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○ひと・しごと・まち創生基金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ひと・しごと・まち創生基金において地方創生に係る事業実施へ活用（５百万円の活用）。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その他基金を含め、各種地域振興に資するイベント等に活用（特定目的基金全体：１４百万円の活用）。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までは大規模災害等への備えや普通交付税の段階的縮減に対応するため、順調に積立てることが出来た。しかし平成２８年度からの普通交付税の段階的逓減と台風による大規模災害への復旧事業への対応により、財政調整基金を１００百万円取り崩すこと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災害の繰り越し分、地方税減により多額の取崩を行ったが、この状況は令和元年度以降も続く見込みである。普通交付税の縮減段階に入っており、災害対応だけでなく、一般財源総額の減少も基金取崩の大きな要因となっている。全体的な事務事業の見直しを行うことで無為に基金を取り崩す財政運営に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減債基金は繰上償還などを実施しておらず、ほぼ増減なく推移している。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高金利の残債等を繰上償還するなど一般財源負担の軽減を図る必要がある。効果的な時期に積極的な活用を進める。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B3960F-61C2-4D77-928F-B352D1AD9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FF99AC-8E2E-4D24-8569-65758C7FC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82B3C6-3515-4699-98A3-EBDF8F31FEB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F2012C-7A71-4D22-8243-CBAFA07E2F5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16A74D-3876-4ED1-BCF4-2091D559914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E145093-988C-455E-90F5-CBADBE449CA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0E6FB3F-CCFC-4C1D-87C9-C8EDB173A25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F991E9-F78C-4135-8E50-AAC0C7DB3B9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AD7882-A4CB-47B6-B1E3-E54913FBB19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5B0CCEC-4F43-496B-8C57-871E338CF0F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4B57AC-59C0-4868-88F6-9BABD2E5233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64B97D-823F-4060-A5CA-2FABF6C6CB84}"/>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D5E8242-BFFA-4387-BB3E-7C43C919B12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28C477-9309-4448-AFE6-1B7E1311035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D60601-431B-4315-AB72-CAFDE429253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80834F4-4871-42AA-84F2-ADA7F3B140A4}"/>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98E05C3-53FC-4FA4-A156-753C1435B25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804E38F-2D83-4A78-9860-BDE77F984945}"/>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659A00-0D6F-4DC4-B86F-ECCA38568E37}"/>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E8751F7-C450-425B-91EB-805ED3AB247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D5F3684-5D52-4527-9326-457361D21C1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673808-36F4-49AF-8109-AFF939FBB6D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4BB7140-D888-45E9-A3C4-445FF06296E6}"/>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EBEE6B4-587B-4A1E-8FB7-343FCE86BFF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581E2E-694B-49E5-BD7B-E51DEE1595F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E94229A-0B6B-483D-806C-63A25B7B90C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1D794A-D309-4478-BB39-452BE926F06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999FFC-7844-41F8-A189-0012BC17AAC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C907F45-CEEC-4165-819B-6CF81C0F42A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2EAAB58-E403-4337-B483-BA05D64AA22D}"/>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2F679B6-3AD7-4846-A96F-167D6C0DDDC8}"/>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900ED9E-B141-4FD1-988B-ACCABB529A23}"/>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4FE47F4-EB80-4359-AAF8-3BAFF3109754}"/>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637DB12-9F73-4B8B-A89E-1B99D28D2DF1}"/>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8B490C0-1F76-42B4-A403-08469AB3CF7D}"/>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C5A01C70-0A83-4B03-8B92-C2467F11C48B}"/>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39327F5-1F24-406A-9B95-045D8DAA1CE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6B20461-03DF-4C1F-9494-F4DD40250C8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2C99218-D7B4-46F4-AC31-E5E38BED639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6A4F4E1-B0A0-483B-BCC9-9FC48B3DB83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0D0BD9D-0F79-4252-ACD0-7C737AF1110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43188D8-70E0-44A3-A20C-2C960F1313E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CDD7D1A-0D5A-4555-96F9-9F2B95C4904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DED97C6-AD98-4FE2-98B8-D8334C4FB20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8B3C3D9-7B72-43B8-9EC0-C1FC5FB46E9B}"/>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E8F7A8F-6F05-4A93-900D-8C9A5EED9AD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月に策定した与謝野町公共施設総合管理計画（実施計画）に基づき、公共施設全ての更新費用が将来</a:t>
          </a:r>
          <a:r>
            <a:rPr kumimoji="1" lang="en-US" altLang="ja-JP" sz="1100">
              <a:latin typeface="ＭＳ Ｐゴシック" panose="020B0600070205080204" pitchFamily="50" charset="-128"/>
              <a:ea typeface="ＭＳ Ｐゴシック" panose="020B0600070205080204" pitchFamily="50" charset="-128"/>
            </a:rPr>
            <a:t>157.5</a:t>
          </a:r>
          <a:r>
            <a:rPr kumimoji="1" lang="ja-JP" altLang="en-US" sz="1100">
              <a:latin typeface="ＭＳ Ｐゴシック" panose="020B0600070205080204" pitchFamily="50" charset="-128"/>
              <a:ea typeface="ＭＳ Ｐゴシック" panose="020B0600070205080204" pitchFamily="50" charset="-128"/>
            </a:rPr>
            <a:t>億円不足することから、類似団体平均と比較するとやや高い比率となっています。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B9322EF-43A2-4585-9F1A-F1784F77835B}"/>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57ADC5F-25BD-449D-808C-25D5BE2AFBF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D918115-4589-47C6-9C6E-02BD41658377}"/>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50B3342-3255-44C0-B470-B8E61C1FA1A3}"/>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BCF1E744-E91D-4659-942B-F0469BD4DB1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0954906-E48D-49E4-A791-F58A268AFB94}"/>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AD65915A-80A6-46B6-A5C7-10737200955F}"/>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2FBCE42-3D31-495D-85A8-7E7A229A4A20}"/>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E0376F86-B759-48DD-9D27-600C0A5311EA}"/>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DD60E2D1-BA78-43FA-BA6A-4871245A8259}"/>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61C4744-9162-4EDB-8FBF-20AE2ADEDAAD}"/>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307F43A-E01D-493F-B65A-600F873F9761}"/>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43EEFEE0-400D-4EAC-B5CE-A91CCEFCC2BA}"/>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2954987-B0A1-40F7-993B-8DB395C315D8}"/>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F9A4DD2A-4FC2-4206-BBD7-6B473A2C4913}"/>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93CE12EE-759D-4D80-99EE-459A39CDDB7F}"/>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6CD4A53C-7699-4A06-820F-0C5DB47B0FB7}"/>
            </a:ext>
          </a:extLst>
        </xdr:cNvPr>
        <xdr:cNvCxnSpPr/>
      </xdr:nvCxnSpPr>
      <xdr:spPr>
        <a:xfrm flipV="1">
          <a:off x="4300220" y="5273252"/>
          <a:ext cx="127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AE1BC4F7-00DA-4288-83A6-B37BDEDEECAC}"/>
            </a:ext>
          </a:extLst>
        </xdr:cNvPr>
        <xdr:cNvSpPr txBox="1"/>
      </xdr:nvSpPr>
      <xdr:spPr>
        <a:xfrm>
          <a:off x="4352925" y="634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96236C31-820E-4147-8A43-5DBEBB2312A7}"/>
            </a:ext>
          </a:extLst>
        </xdr:cNvPr>
        <xdr:cNvCxnSpPr/>
      </xdr:nvCxnSpPr>
      <xdr:spPr>
        <a:xfrm>
          <a:off x="4213225" y="6336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CE716A6-F57D-48BB-BA1B-5699BF58B4C8}"/>
            </a:ext>
          </a:extLst>
        </xdr:cNvPr>
        <xdr:cNvSpPr txBox="1"/>
      </xdr:nvSpPr>
      <xdr:spPr>
        <a:xfrm>
          <a:off x="4352925" y="506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2D0D2FB5-BFEB-4197-8F9D-D4D7460C3D56}"/>
            </a:ext>
          </a:extLst>
        </xdr:cNvPr>
        <xdr:cNvCxnSpPr/>
      </xdr:nvCxnSpPr>
      <xdr:spPr>
        <a:xfrm>
          <a:off x="4213225" y="52732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57E8E73-103C-47C5-AEB7-F597E74381AF}"/>
            </a:ext>
          </a:extLst>
        </xdr:cNvPr>
        <xdr:cNvSpPr txBox="1"/>
      </xdr:nvSpPr>
      <xdr:spPr>
        <a:xfrm>
          <a:off x="4352925" y="5807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E2F337B-0E60-48D3-BC9C-8A69EA13FCC0}"/>
            </a:ext>
          </a:extLst>
        </xdr:cNvPr>
        <xdr:cNvSpPr/>
      </xdr:nvSpPr>
      <xdr:spPr>
        <a:xfrm>
          <a:off x="4251325" y="5829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651C2BAC-1DF6-48F4-807C-1D32C9DC4E26}"/>
            </a:ext>
          </a:extLst>
        </xdr:cNvPr>
        <xdr:cNvSpPr/>
      </xdr:nvSpPr>
      <xdr:spPr>
        <a:xfrm>
          <a:off x="3616325" y="58798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23665AD5-8775-40CB-97D3-55E29743822C}"/>
            </a:ext>
          </a:extLst>
        </xdr:cNvPr>
        <xdr:cNvSpPr/>
      </xdr:nvSpPr>
      <xdr:spPr>
        <a:xfrm>
          <a:off x="2930525" y="5883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36152DAC-EC00-4985-92F1-5AC4258C43A9}"/>
            </a:ext>
          </a:extLst>
        </xdr:cNvPr>
        <xdr:cNvSpPr/>
      </xdr:nvSpPr>
      <xdr:spPr>
        <a:xfrm>
          <a:off x="2244725" y="5992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1867C8C-B548-4D68-89A2-E33C99A0B011}"/>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96C3341-D3CC-477B-ADD4-0206EBACEF84}"/>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84A8C7-20C0-4EE9-AEB7-C654E7A8079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05D3875-0CE8-4B2E-A159-03CD02D51BCB}"/>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327525A-526D-4420-BECA-CC9DE1AA7769}"/>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79" name="楕円 78">
          <a:extLst>
            <a:ext uri="{FF2B5EF4-FFF2-40B4-BE49-F238E27FC236}">
              <a16:creationId xmlns:a16="http://schemas.microsoft.com/office/drawing/2014/main" id="{EDA66705-D39D-4506-9BC4-C200AE8AC816}"/>
            </a:ext>
          </a:extLst>
        </xdr:cNvPr>
        <xdr:cNvSpPr/>
      </xdr:nvSpPr>
      <xdr:spPr>
        <a:xfrm>
          <a:off x="3616325" y="5641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112183</xdr:rowOff>
    </xdr:from>
    <xdr:to>
      <xdr:col>15</xdr:col>
      <xdr:colOff>187325</xdr:colOff>
      <xdr:row>30</xdr:row>
      <xdr:rowOff>42333</xdr:rowOff>
    </xdr:to>
    <xdr:sp macro="" textlink="">
      <xdr:nvSpPr>
        <xdr:cNvPr id="80" name="楕円 79">
          <a:extLst>
            <a:ext uri="{FF2B5EF4-FFF2-40B4-BE49-F238E27FC236}">
              <a16:creationId xmlns:a16="http://schemas.microsoft.com/office/drawing/2014/main" id="{2978FD73-930A-4B93-A6E1-D542B28EAACA}"/>
            </a:ext>
          </a:extLst>
        </xdr:cNvPr>
        <xdr:cNvSpPr/>
      </xdr:nvSpPr>
      <xdr:spPr>
        <a:xfrm>
          <a:off x="2930525" y="5681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162983</xdr:rowOff>
    </xdr:to>
    <xdr:cxnSp macro="">
      <xdr:nvCxnSpPr>
        <xdr:cNvPr id="81" name="直線コネクタ 80">
          <a:extLst>
            <a:ext uri="{FF2B5EF4-FFF2-40B4-BE49-F238E27FC236}">
              <a16:creationId xmlns:a16="http://schemas.microsoft.com/office/drawing/2014/main" id="{61EF129E-86A3-4E39-8949-5472FF3911C3}"/>
            </a:ext>
          </a:extLst>
        </xdr:cNvPr>
        <xdr:cNvCxnSpPr/>
      </xdr:nvCxnSpPr>
      <xdr:spPr>
        <a:xfrm flipV="1">
          <a:off x="2981325" y="5692352"/>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2" name="楕円 81">
          <a:extLst>
            <a:ext uri="{FF2B5EF4-FFF2-40B4-BE49-F238E27FC236}">
              <a16:creationId xmlns:a16="http://schemas.microsoft.com/office/drawing/2014/main" id="{082A6BED-D40E-4DD2-9E63-A9D0B42DD766}"/>
            </a:ext>
          </a:extLst>
        </xdr:cNvPr>
        <xdr:cNvSpPr/>
      </xdr:nvSpPr>
      <xdr:spPr>
        <a:xfrm>
          <a:off x="2244725" y="57971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113877</xdr:rowOff>
    </xdr:to>
    <xdr:cxnSp macro="">
      <xdr:nvCxnSpPr>
        <xdr:cNvPr id="83" name="直線コネクタ 82">
          <a:extLst>
            <a:ext uri="{FF2B5EF4-FFF2-40B4-BE49-F238E27FC236}">
              <a16:creationId xmlns:a16="http://schemas.microsoft.com/office/drawing/2014/main" id="{1A939D5F-3420-4779-8FDC-20652A8DE53D}"/>
            </a:ext>
          </a:extLst>
        </xdr:cNvPr>
        <xdr:cNvCxnSpPr/>
      </xdr:nvCxnSpPr>
      <xdr:spPr>
        <a:xfrm flipV="1">
          <a:off x="2295525" y="5731933"/>
          <a:ext cx="685800" cy="1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4" name="n_1aveValue有形固定資産減価償却率">
          <a:extLst>
            <a:ext uri="{FF2B5EF4-FFF2-40B4-BE49-F238E27FC236}">
              <a16:creationId xmlns:a16="http://schemas.microsoft.com/office/drawing/2014/main" id="{5F776A6D-9D43-43D0-8082-E728CB348C72}"/>
            </a:ext>
          </a:extLst>
        </xdr:cNvPr>
        <xdr:cNvSpPr txBox="1"/>
      </xdr:nvSpPr>
      <xdr:spPr>
        <a:xfrm>
          <a:off x="3470919" y="59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5" name="n_2aveValue有形固定資産減価償却率">
          <a:extLst>
            <a:ext uri="{FF2B5EF4-FFF2-40B4-BE49-F238E27FC236}">
              <a16:creationId xmlns:a16="http://schemas.microsoft.com/office/drawing/2014/main" id="{281DCB36-0DBC-45F2-8FF5-5474B013F779}"/>
            </a:ext>
          </a:extLst>
        </xdr:cNvPr>
        <xdr:cNvSpPr txBox="1"/>
      </xdr:nvSpPr>
      <xdr:spPr>
        <a:xfrm>
          <a:off x="2797819" y="59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6" name="n_3aveValue有形固定資産減価償却率">
          <a:extLst>
            <a:ext uri="{FF2B5EF4-FFF2-40B4-BE49-F238E27FC236}">
              <a16:creationId xmlns:a16="http://schemas.microsoft.com/office/drawing/2014/main" id="{A028478D-4165-4034-9344-20CCE2C2F832}"/>
            </a:ext>
          </a:extLst>
        </xdr:cNvPr>
        <xdr:cNvSpPr txBox="1"/>
      </xdr:nvSpPr>
      <xdr:spPr>
        <a:xfrm>
          <a:off x="2112019" y="607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87" name="n_1mainValue有形固定資産減価償却率">
          <a:extLst>
            <a:ext uri="{FF2B5EF4-FFF2-40B4-BE49-F238E27FC236}">
              <a16:creationId xmlns:a16="http://schemas.microsoft.com/office/drawing/2014/main" id="{6F32EAEA-E78C-475D-A32E-87FD186F4CBA}"/>
            </a:ext>
          </a:extLst>
        </xdr:cNvPr>
        <xdr:cNvSpPr txBox="1"/>
      </xdr:nvSpPr>
      <xdr:spPr>
        <a:xfrm>
          <a:off x="3470919" y="54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88" name="n_2mainValue有形固定資産減価償却率">
          <a:extLst>
            <a:ext uri="{FF2B5EF4-FFF2-40B4-BE49-F238E27FC236}">
              <a16:creationId xmlns:a16="http://schemas.microsoft.com/office/drawing/2014/main" id="{839200B7-2524-488B-BB12-78A4D6C5EA08}"/>
            </a:ext>
          </a:extLst>
        </xdr:cNvPr>
        <xdr:cNvSpPr txBox="1"/>
      </xdr:nvSpPr>
      <xdr:spPr>
        <a:xfrm>
          <a:off x="2797819" y="546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89" name="n_3mainValue有形固定資産減価償却率">
          <a:extLst>
            <a:ext uri="{FF2B5EF4-FFF2-40B4-BE49-F238E27FC236}">
              <a16:creationId xmlns:a16="http://schemas.microsoft.com/office/drawing/2014/main" id="{86CFA5B9-AC9B-4C37-AC8D-0C3438C8D74E}"/>
            </a:ext>
          </a:extLst>
        </xdr:cNvPr>
        <xdr:cNvSpPr txBox="1"/>
      </xdr:nvSpPr>
      <xdr:spPr>
        <a:xfrm>
          <a:off x="2112019" y="55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6D47686C-B631-4C9F-8E60-1BBA48523671}"/>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C57D95BA-5363-4117-8F53-3A012CE0642A}"/>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9CEB53A0-0B36-4D2E-BF8F-551266DE283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1D899A6A-1F96-4D4C-8E52-0302E482FA41}"/>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36FDF2BE-1C2E-4A05-9606-6FA4928D7EF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7D827FED-EBBC-4EBE-A61B-0DAD7B812A7D}"/>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CD9A5CF9-B369-4715-968A-DDE754EB8804}"/>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8770D7A5-2F9B-48EC-AE50-FA063D58154E}"/>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90AE0EE7-D527-44F9-B5B2-023586F284F8}"/>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E1ED1452-0B5E-40D3-ABD6-08BE227C29B1}"/>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E39AC0AF-43A2-4F44-A17E-40AA8BE0EAC1}"/>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594E3560-8E8D-415B-811A-B26B8AD8EABC}"/>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FF927481-8992-4A66-84D4-B36E03E30EB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大きな開きがあります。施設統廃合等に係る大型建設事業、宮津与謝環境組合の分担金等により、令和５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A552658A-310F-49BE-BEB5-7231F3C2E8DD}"/>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AAEA1646-CA8C-4033-8201-DD372DD30A7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E6AD9D61-52EA-4F73-84BB-CF4FC5687941}"/>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FE3DDD0E-D10B-4FFA-96F1-889A4AE68CD7}"/>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773D7B7B-2EA6-4AC2-83D2-964D1E97712B}"/>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5E6096DC-D890-4142-AE6F-0C8713B5D939}"/>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79D2C9B7-3AC4-452A-B327-B01B93E4082B}"/>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2DFB97E5-5308-4D7C-80A5-D54530D9428A}"/>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2B75F88B-C3AF-450D-9519-FE525C3D67E1}"/>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13C4F5E5-6908-4E37-850C-05C324DD0C2A}"/>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72CDCD73-DA6C-4719-B036-45C630007C90}"/>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CABDE94A-48FD-4561-94C7-452E067083F1}"/>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8A87711B-49E9-4B46-BDC7-C9C9AF8743CA}"/>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E3169821-891B-49F8-978A-0A828ADD596D}"/>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A191D84-5043-4990-9D5B-5B9CE135162F}"/>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CD189773-6B26-4855-86B4-FDB35312E417}"/>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F8CE1155-D83C-4E91-A1F9-DA2EDE7470FA}"/>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7066797E-AAAF-4F82-AD6E-BB16B9D2492A}"/>
            </a:ext>
          </a:extLst>
        </xdr:cNvPr>
        <xdr:cNvCxnSpPr/>
      </xdr:nvCxnSpPr>
      <xdr:spPr>
        <a:xfrm flipV="1">
          <a:off x="13323570" y="5147800"/>
          <a:ext cx="1269" cy="144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a:extLst>
            <a:ext uri="{FF2B5EF4-FFF2-40B4-BE49-F238E27FC236}">
              <a16:creationId xmlns:a16="http://schemas.microsoft.com/office/drawing/2014/main" id="{C36CEBA2-CE0A-4F1A-B6CC-44A76B064042}"/>
            </a:ext>
          </a:extLst>
        </xdr:cNvPr>
        <xdr:cNvSpPr txBox="1"/>
      </xdr:nvSpPr>
      <xdr:spPr>
        <a:xfrm>
          <a:off x="13376275" y="6594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A2661C73-6AFD-4367-B8EC-2A9E83538BCF}"/>
            </a:ext>
          </a:extLst>
        </xdr:cNvPr>
        <xdr:cNvCxnSpPr/>
      </xdr:nvCxnSpPr>
      <xdr:spPr>
        <a:xfrm>
          <a:off x="13255625" y="6590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a:extLst>
            <a:ext uri="{FF2B5EF4-FFF2-40B4-BE49-F238E27FC236}">
              <a16:creationId xmlns:a16="http://schemas.microsoft.com/office/drawing/2014/main" id="{8A685914-D43B-4C99-B489-AFFB8A785E25}"/>
            </a:ext>
          </a:extLst>
        </xdr:cNvPr>
        <xdr:cNvSpPr txBox="1"/>
      </xdr:nvSpPr>
      <xdr:spPr>
        <a:xfrm>
          <a:off x="13376275" y="4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a:extLst>
            <a:ext uri="{FF2B5EF4-FFF2-40B4-BE49-F238E27FC236}">
              <a16:creationId xmlns:a16="http://schemas.microsoft.com/office/drawing/2014/main" id="{A7588359-D2A1-4D37-B130-4C711F65805F}"/>
            </a:ext>
          </a:extLst>
        </xdr:cNvPr>
        <xdr:cNvCxnSpPr/>
      </xdr:nvCxnSpPr>
      <xdr:spPr>
        <a:xfrm>
          <a:off x="13255625" y="514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a:extLst>
            <a:ext uri="{FF2B5EF4-FFF2-40B4-BE49-F238E27FC236}">
              <a16:creationId xmlns:a16="http://schemas.microsoft.com/office/drawing/2014/main" id="{DF1DD453-A645-468D-8C2C-33B4CEE062E8}"/>
            </a:ext>
          </a:extLst>
        </xdr:cNvPr>
        <xdr:cNvSpPr txBox="1"/>
      </xdr:nvSpPr>
      <xdr:spPr>
        <a:xfrm>
          <a:off x="13376275" y="578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a:extLst>
            <a:ext uri="{FF2B5EF4-FFF2-40B4-BE49-F238E27FC236}">
              <a16:creationId xmlns:a16="http://schemas.microsoft.com/office/drawing/2014/main" id="{AD38C8F4-4869-474C-A9BB-E07ADD6D7CB2}"/>
            </a:ext>
          </a:extLst>
        </xdr:cNvPr>
        <xdr:cNvSpPr/>
      </xdr:nvSpPr>
      <xdr:spPr>
        <a:xfrm>
          <a:off x="13293725" y="5805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a:extLst>
            <a:ext uri="{FF2B5EF4-FFF2-40B4-BE49-F238E27FC236}">
              <a16:creationId xmlns:a16="http://schemas.microsoft.com/office/drawing/2014/main" id="{150F4A3C-5326-438D-8F80-AAF85D75AFB5}"/>
            </a:ext>
          </a:extLst>
        </xdr:cNvPr>
        <xdr:cNvSpPr/>
      </xdr:nvSpPr>
      <xdr:spPr>
        <a:xfrm>
          <a:off x="12639675" y="578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7F7692B-BB2A-4A2E-8981-D98EAE8E8458}"/>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A1CF382-2A05-4155-B51F-31F2760DCA18}"/>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F72F469-B9B9-4568-86B9-A4D96FC9DF04}"/>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F6154D0-734D-4B76-8FC9-111EB20F72A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399137E-F34E-4A28-939E-3167DC6187B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3955</xdr:rowOff>
    </xdr:from>
    <xdr:to>
      <xdr:col>76</xdr:col>
      <xdr:colOff>73025</xdr:colOff>
      <xdr:row>27</xdr:row>
      <xdr:rowOff>105555</xdr:rowOff>
    </xdr:to>
    <xdr:sp macro="" textlink="">
      <xdr:nvSpPr>
        <xdr:cNvPr id="133" name="楕円 132">
          <a:extLst>
            <a:ext uri="{FF2B5EF4-FFF2-40B4-BE49-F238E27FC236}">
              <a16:creationId xmlns:a16="http://schemas.microsoft.com/office/drawing/2014/main" id="{FEC4640C-4A67-4532-9B4C-98C724A75A2D}"/>
            </a:ext>
          </a:extLst>
        </xdr:cNvPr>
        <xdr:cNvSpPr/>
      </xdr:nvSpPr>
      <xdr:spPr>
        <a:xfrm>
          <a:off x="13293725" y="5242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26832</xdr:rowOff>
    </xdr:from>
    <xdr:ext cx="469744" cy="259045"/>
    <xdr:sp macro="" textlink="">
      <xdr:nvSpPr>
        <xdr:cNvPr id="134" name="債務償還比率該当値テキスト">
          <a:extLst>
            <a:ext uri="{FF2B5EF4-FFF2-40B4-BE49-F238E27FC236}">
              <a16:creationId xmlns:a16="http://schemas.microsoft.com/office/drawing/2014/main" id="{2F9A89E0-040C-415C-831A-3903E1F31862}"/>
            </a:ext>
          </a:extLst>
        </xdr:cNvPr>
        <xdr:cNvSpPr txBox="1"/>
      </xdr:nvSpPr>
      <xdr:spPr>
        <a:xfrm>
          <a:off x="13376275" y="51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163531</xdr:rowOff>
    </xdr:from>
    <xdr:to>
      <xdr:col>72</xdr:col>
      <xdr:colOff>123825</xdr:colOff>
      <xdr:row>27</xdr:row>
      <xdr:rowOff>93681</xdr:rowOff>
    </xdr:to>
    <xdr:sp macro="" textlink="">
      <xdr:nvSpPr>
        <xdr:cNvPr id="135" name="楕円 134">
          <a:extLst>
            <a:ext uri="{FF2B5EF4-FFF2-40B4-BE49-F238E27FC236}">
              <a16:creationId xmlns:a16="http://schemas.microsoft.com/office/drawing/2014/main" id="{2892BEB6-DA5B-4510-A585-95A256D8D877}"/>
            </a:ext>
          </a:extLst>
        </xdr:cNvPr>
        <xdr:cNvSpPr/>
      </xdr:nvSpPr>
      <xdr:spPr>
        <a:xfrm>
          <a:off x="12639675" y="52371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42881</xdr:rowOff>
    </xdr:from>
    <xdr:to>
      <xdr:col>76</xdr:col>
      <xdr:colOff>22225</xdr:colOff>
      <xdr:row>27</xdr:row>
      <xdr:rowOff>54755</xdr:rowOff>
    </xdr:to>
    <xdr:cxnSp macro="">
      <xdr:nvCxnSpPr>
        <xdr:cNvPr id="136" name="直線コネクタ 135">
          <a:extLst>
            <a:ext uri="{FF2B5EF4-FFF2-40B4-BE49-F238E27FC236}">
              <a16:creationId xmlns:a16="http://schemas.microsoft.com/office/drawing/2014/main" id="{D5CDC4E0-2B56-40EA-AD90-D6504D58BCEC}"/>
            </a:ext>
          </a:extLst>
        </xdr:cNvPr>
        <xdr:cNvCxnSpPr/>
      </xdr:nvCxnSpPr>
      <xdr:spPr>
        <a:xfrm>
          <a:off x="12690475" y="5281631"/>
          <a:ext cx="635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a:extLst>
            <a:ext uri="{FF2B5EF4-FFF2-40B4-BE49-F238E27FC236}">
              <a16:creationId xmlns:a16="http://schemas.microsoft.com/office/drawing/2014/main" id="{FC4E3163-7F7F-4D78-BFEC-70C788EC6EC0}"/>
            </a:ext>
          </a:extLst>
        </xdr:cNvPr>
        <xdr:cNvSpPr txBox="1"/>
      </xdr:nvSpPr>
      <xdr:spPr>
        <a:xfrm>
          <a:off x="12461952" y="587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110208</xdr:rowOff>
    </xdr:from>
    <xdr:ext cx="469744" cy="259045"/>
    <xdr:sp macro="" textlink="">
      <xdr:nvSpPr>
        <xdr:cNvPr id="138" name="n_1mainValue債務償還比率">
          <a:extLst>
            <a:ext uri="{FF2B5EF4-FFF2-40B4-BE49-F238E27FC236}">
              <a16:creationId xmlns:a16="http://schemas.microsoft.com/office/drawing/2014/main" id="{0AFE7B69-F716-4B75-A204-E1BF11661D68}"/>
            </a:ext>
          </a:extLst>
        </xdr:cNvPr>
        <xdr:cNvSpPr txBox="1"/>
      </xdr:nvSpPr>
      <xdr:spPr>
        <a:xfrm>
          <a:off x="12461952" y="501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5930F9FF-4EAD-4C9C-91D7-B7EA22EAC3CE}"/>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54D2DC9-0F43-4844-BA8C-B7FEB69243D3}"/>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95D5C84E-A036-427E-B4DC-91CC91AD37B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231B99A0-4858-4AF9-B966-5F2122B461EB}"/>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8C52D6A7-88E0-4A62-820D-1D3CABF075D8}"/>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A6C293D-A516-4FC0-8A5E-4CE3809E688D}"/>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F08C5F-9DE1-4509-859A-844FAE585EA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E37B92-9806-4981-BA5D-F9207614625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14E24D-B0DD-4F98-B37F-21F6F95C5A9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924764-346E-4D93-8F82-70908276908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C8126B-F5E5-44E3-A63A-E567774A362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3A3D98-07FC-480D-99EE-4B37B77BC87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890EA7-7397-4179-8121-99498292780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6D57FF-643D-4482-AFF7-1813E351906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EB8CE7-5F0F-4798-8D8C-DC4DA18C179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CCFBCE-6333-4604-AF6D-8C818083F33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23D7C4-BBDA-4138-92CF-068B736D123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842631-7BD5-47BB-B73F-DDE5C1A4A8F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2BE10A-F286-4619-B45E-5B7880C02AF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8ADCF0-ED04-4AB3-8445-F5C0039890C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5C493D-96E6-4A8B-933E-3AA70BFBBD4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7C297A-020F-421A-A310-834AB678003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E6B1A9-6CD2-4475-B1BB-447B8BB05EE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C06CAF-124A-4D88-8B30-5DF19CFB93E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E2F7D9-FE5A-4F66-8CF3-C72FFC31D77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0F5D88-76ED-4D2A-80FC-17354490F0A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1126EF-F53D-4DDC-9E97-94A5FCED959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D33DC6-E477-4CE5-968E-247DE274D58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EA6DB1-0E96-421E-8F6B-8EEF92DDDED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934572-4685-460C-BFB4-C51C1B6A641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410820-FEA3-4321-9855-AA8BAF689E9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F52483-5028-489F-86F5-6745D405393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C2C155-7857-46E5-9998-C3322E7385B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BD8265-3B97-4DBB-9B73-37488B38374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59C575-07F0-4064-8994-7239AE75729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B7E7BD5-7B94-421F-8908-D01BB77E8EC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0145133-2E16-4E20-A3B1-1C2F237770F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CA2527-EFAE-473E-AF0D-03EB798B662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2923B2-9D1B-43DE-A42D-15FC9FD091A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1F64177-B88A-487D-8C71-EC55CF4E043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A9F4B59-C74E-46D4-A443-A6CF323346E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BEE43E7-9C58-4A29-A29A-A11F610B854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5550EE4-B7BE-42EB-A12F-B44E7844B62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D2F71BD-3D05-43A3-9F29-FF42B439741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58707BC-D0C7-4D8C-8D6B-363966EE5B38}"/>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8778AB4-E7BB-44B6-B503-8FDAB00B8DE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8D77A54-80BE-4211-A82F-2F63062AD816}"/>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2CAF6B5-FD1B-484A-937F-3DFE2A0DAF6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7F3632E-D1F3-439D-89ED-23EC60F02B1E}"/>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ACF2F8A-0F08-4A57-AAC6-60F27D025ED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02D58A8-65E0-4BEE-B60F-6B0C4D6EEC6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36B9EBD-65B2-4A95-AD89-1E84C3A19024}"/>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87F30C0-2270-4A5E-8143-330C34F9FED3}"/>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9C53E91-9980-484D-B55C-B4B0380FCF2D}"/>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C980D3D-C5A5-4529-9D38-3E244D4E0D3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F8DBAB7-FD73-4827-8C0E-C94ED8BCC5FF}"/>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5FA36EF-4AD4-45D0-AB7D-10A4B30ED30C}"/>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6BBB0FA-55E2-4132-BCEA-4F86C0ED732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1A3A777-BF49-4813-834C-780DDD38537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1104644-E3EA-41DD-ABDE-B53450A20E9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96E8951E-A967-41B9-8940-0E066A6D7CF2}"/>
            </a:ext>
          </a:extLst>
        </xdr:cNvPr>
        <xdr:cNvCxnSpPr/>
      </xdr:nvCxnSpPr>
      <xdr:spPr>
        <a:xfrm flipV="1">
          <a:off x="4177665" y="554799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FD570538-5BF6-402C-8AF6-F04AFDD8963D}"/>
            </a:ext>
          </a:extLst>
        </xdr:cNvPr>
        <xdr:cNvSpPr txBox="1"/>
      </xdr:nvSpPr>
      <xdr:spPr>
        <a:xfrm>
          <a:off x="4216400" y="701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2CD605D8-F90B-44CD-A099-4F497935DF85}"/>
            </a:ext>
          </a:extLst>
        </xdr:cNvPr>
        <xdr:cNvCxnSpPr/>
      </xdr:nvCxnSpPr>
      <xdr:spPr>
        <a:xfrm>
          <a:off x="4108450" y="7011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597B78E8-11B7-47AA-B373-B7D256F32C61}"/>
            </a:ext>
          </a:extLst>
        </xdr:cNvPr>
        <xdr:cNvSpPr txBox="1"/>
      </xdr:nvSpPr>
      <xdr:spPr>
        <a:xfrm>
          <a:off x="4216400" y="53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872E5C09-F6E8-4686-BBAD-5DAB5812456F}"/>
            </a:ext>
          </a:extLst>
        </xdr:cNvPr>
        <xdr:cNvCxnSpPr/>
      </xdr:nvCxnSpPr>
      <xdr:spPr>
        <a:xfrm>
          <a:off x="4108450" y="5547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3C88D159-D306-4C66-B3D5-E3EADD76550F}"/>
            </a:ext>
          </a:extLst>
        </xdr:cNvPr>
        <xdr:cNvSpPr txBox="1"/>
      </xdr:nvSpPr>
      <xdr:spPr>
        <a:xfrm>
          <a:off x="4216400" y="616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B4B522D2-D4B9-4E3F-ABB6-E9F4CD90EEE4}"/>
            </a:ext>
          </a:extLst>
        </xdr:cNvPr>
        <xdr:cNvSpPr/>
      </xdr:nvSpPr>
      <xdr:spPr>
        <a:xfrm>
          <a:off x="412750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CE587107-7578-4037-8CF1-D9EFF7B56CBF}"/>
            </a:ext>
          </a:extLst>
        </xdr:cNvPr>
        <xdr:cNvSpPr/>
      </xdr:nvSpPr>
      <xdr:spPr>
        <a:xfrm>
          <a:off x="3384550" y="6237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E986BE54-13C4-4D9F-9448-FA3C4AC0E20D}"/>
            </a:ext>
          </a:extLst>
        </xdr:cNvPr>
        <xdr:cNvSpPr/>
      </xdr:nvSpPr>
      <xdr:spPr>
        <a:xfrm>
          <a:off x="257175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870E768E-3C46-4159-AC6B-EC680730ADC3}"/>
            </a:ext>
          </a:extLst>
        </xdr:cNvPr>
        <xdr:cNvSpPr/>
      </xdr:nvSpPr>
      <xdr:spPr>
        <a:xfrm>
          <a:off x="1778000" y="624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18BE2F-0360-4354-98A4-4EC5B75A021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35333FC-E80F-473C-BA43-1EBE5DC8EAF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57E2A7-924E-4EB1-BA12-73CC11511A0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EBA405-F047-4AB8-92A2-A504AB8929D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510AE0-E79B-45F8-9B12-9E43C108EDF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153035</xdr:rowOff>
    </xdr:from>
    <xdr:to>
      <xdr:col>20</xdr:col>
      <xdr:colOff>38100</xdr:colOff>
      <xdr:row>36</xdr:row>
      <xdr:rowOff>83185</xdr:rowOff>
    </xdr:to>
    <xdr:sp macro="" textlink="">
      <xdr:nvSpPr>
        <xdr:cNvPr id="71" name="楕円 70">
          <a:extLst>
            <a:ext uri="{FF2B5EF4-FFF2-40B4-BE49-F238E27FC236}">
              <a16:creationId xmlns:a16="http://schemas.microsoft.com/office/drawing/2014/main" id="{A5A8E7EC-7271-4979-8BEE-6F3ECF107FC3}"/>
            </a:ext>
          </a:extLst>
        </xdr:cNvPr>
        <xdr:cNvSpPr/>
      </xdr:nvSpPr>
      <xdr:spPr>
        <a:xfrm>
          <a:off x="3384550" y="59378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xdr:rowOff>
    </xdr:from>
    <xdr:to>
      <xdr:col>15</xdr:col>
      <xdr:colOff>101600</xdr:colOff>
      <xdr:row>36</xdr:row>
      <xdr:rowOff>109855</xdr:rowOff>
    </xdr:to>
    <xdr:sp macro="" textlink="">
      <xdr:nvSpPr>
        <xdr:cNvPr id="72" name="楕円 71">
          <a:extLst>
            <a:ext uri="{FF2B5EF4-FFF2-40B4-BE49-F238E27FC236}">
              <a16:creationId xmlns:a16="http://schemas.microsoft.com/office/drawing/2014/main" id="{D5DBAAC3-9F60-4C8C-8EE5-A748863ADF1D}"/>
            </a:ext>
          </a:extLst>
        </xdr:cNvPr>
        <xdr:cNvSpPr/>
      </xdr:nvSpPr>
      <xdr:spPr>
        <a:xfrm>
          <a:off x="257175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32385</xdr:rowOff>
    </xdr:from>
    <xdr:to>
      <xdr:col>19</xdr:col>
      <xdr:colOff>177800</xdr:colOff>
      <xdr:row>36</xdr:row>
      <xdr:rowOff>59055</xdr:rowOff>
    </xdr:to>
    <xdr:cxnSp macro="">
      <xdr:nvCxnSpPr>
        <xdr:cNvPr id="73" name="直線コネクタ 72">
          <a:extLst>
            <a:ext uri="{FF2B5EF4-FFF2-40B4-BE49-F238E27FC236}">
              <a16:creationId xmlns:a16="http://schemas.microsoft.com/office/drawing/2014/main" id="{29750D28-310A-428D-B002-07D0A9A000AC}"/>
            </a:ext>
          </a:extLst>
        </xdr:cNvPr>
        <xdr:cNvCxnSpPr/>
      </xdr:nvCxnSpPr>
      <xdr:spPr>
        <a:xfrm flipV="1">
          <a:off x="2622550" y="5982335"/>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4" name="楕円 73">
          <a:extLst>
            <a:ext uri="{FF2B5EF4-FFF2-40B4-BE49-F238E27FC236}">
              <a16:creationId xmlns:a16="http://schemas.microsoft.com/office/drawing/2014/main" id="{091D0796-5940-4E53-A8A9-D56696383509}"/>
            </a:ext>
          </a:extLst>
        </xdr:cNvPr>
        <xdr:cNvSpPr/>
      </xdr:nvSpPr>
      <xdr:spPr>
        <a:xfrm>
          <a:off x="1778000" y="602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127635</xdr:rowOff>
    </xdr:to>
    <xdr:cxnSp macro="">
      <xdr:nvCxnSpPr>
        <xdr:cNvPr id="75" name="直線コネクタ 74">
          <a:extLst>
            <a:ext uri="{FF2B5EF4-FFF2-40B4-BE49-F238E27FC236}">
              <a16:creationId xmlns:a16="http://schemas.microsoft.com/office/drawing/2014/main" id="{543A96E8-7BE1-48DA-8517-40349733E8CA}"/>
            </a:ext>
          </a:extLst>
        </xdr:cNvPr>
        <xdr:cNvCxnSpPr/>
      </xdr:nvCxnSpPr>
      <xdr:spPr>
        <a:xfrm flipV="1">
          <a:off x="1828800" y="6009005"/>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a:extLst>
            <a:ext uri="{FF2B5EF4-FFF2-40B4-BE49-F238E27FC236}">
              <a16:creationId xmlns:a16="http://schemas.microsoft.com/office/drawing/2014/main" id="{5FF986FF-F179-43D9-8177-295C11A847BB}"/>
            </a:ext>
          </a:extLst>
        </xdr:cNvPr>
        <xdr:cNvSpPr txBox="1"/>
      </xdr:nvSpPr>
      <xdr:spPr>
        <a:xfrm>
          <a:off x="32391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7" name="n_2aveValue【道路】&#10;有形固定資産減価償却率">
          <a:extLst>
            <a:ext uri="{FF2B5EF4-FFF2-40B4-BE49-F238E27FC236}">
              <a16:creationId xmlns:a16="http://schemas.microsoft.com/office/drawing/2014/main" id="{EE761FC3-937B-42F3-83E5-A3348C14A430}"/>
            </a:ext>
          </a:extLst>
        </xdr:cNvPr>
        <xdr:cNvSpPr txBox="1"/>
      </xdr:nvSpPr>
      <xdr:spPr>
        <a:xfrm>
          <a:off x="24390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78" name="n_3aveValue【道路】&#10;有形固定資産減価償却率">
          <a:extLst>
            <a:ext uri="{FF2B5EF4-FFF2-40B4-BE49-F238E27FC236}">
              <a16:creationId xmlns:a16="http://schemas.microsoft.com/office/drawing/2014/main" id="{60191B61-9387-4445-BFA8-C92414C134DA}"/>
            </a:ext>
          </a:extLst>
        </xdr:cNvPr>
        <xdr:cNvSpPr txBox="1"/>
      </xdr:nvSpPr>
      <xdr:spPr>
        <a:xfrm>
          <a:off x="164529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99712</xdr:rowOff>
    </xdr:from>
    <xdr:ext cx="405111" cy="259045"/>
    <xdr:sp macro="" textlink="">
      <xdr:nvSpPr>
        <xdr:cNvPr id="79" name="n_1mainValue【道路】&#10;有形固定資産減価償却率">
          <a:extLst>
            <a:ext uri="{FF2B5EF4-FFF2-40B4-BE49-F238E27FC236}">
              <a16:creationId xmlns:a16="http://schemas.microsoft.com/office/drawing/2014/main" id="{B19CE296-782F-4720-8907-2CD542247A71}"/>
            </a:ext>
          </a:extLst>
        </xdr:cNvPr>
        <xdr:cNvSpPr txBox="1"/>
      </xdr:nvSpPr>
      <xdr:spPr>
        <a:xfrm>
          <a:off x="32391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0" name="n_2mainValue【道路】&#10;有形固定資産減価償却率">
          <a:extLst>
            <a:ext uri="{FF2B5EF4-FFF2-40B4-BE49-F238E27FC236}">
              <a16:creationId xmlns:a16="http://schemas.microsoft.com/office/drawing/2014/main" id="{7D71A700-07BF-426F-88BC-6D4D41D15677}"/>
            </a:ext>
          </a:extLst>
        </xdr:cNvPr>
        <xdr:cNvSpPr txBox="1"/>
      </xdr:nvSpPr>
      <xdr:spPr>
        <a:xfrm>
          <a:off x="2439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1" name="n_3mainValue【道路】&#10;有形固定資産減価償却率">
          <a:extLst>
            <a:ext uri="{FF2B5EF4-FFF2-40B4-BE49-F238E27FC236}">
              <a16:creationId xmlns:a16="http://schemas.microsoft.com/office/drawing/2014/main" id="{52E0AB5E-11DC-467A-B861-EDC865F31D52}"/>
            </a:ext>
          </a:extLst>
        </xdr:cNvPr>
        <xdr:cNvSpPr txBox="1"/>
      </xdr:nvSpPr>
      <xdr:spPr>
        <a:xfrm>
          <a:off x="1645294" y="580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C0BD88F-23E1-411C-A8BE-E32624FB5E8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92B3E02D-184A-4670-9102-4A823249C3E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FC0AC3E-DB1F-4932-A2D2-F4DA00F0E17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D10C996-4AC8-41D8-B893-5B7570205A6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EDF8946-AFC5-4C2F-8A41-9C9FA9968D8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1425AFE-7965-43CB-8A4B-5A58C01C1F7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E53DC92-4545-4D75-8118-725E8D7329E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C7CE302-C1F3-4EAF-A3D6-C18AFB7A481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B7783FE7-D2FC-4E6F-8FAB-7B2A9592FAB2}"/>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C28DF0B-043C-4F24-8A02-DF0A3E11576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BC2C9AF-00D3-4331-8147-A813FC07B3A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9DE4BD2-DF97-42BE-A860-61ABAD38E32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B84B4A2A-A2ED-4FD3-99E1-97E707B23B1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13EAA2A1-6DC7-4575-8073-C34E869B2B53}"/>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5058C8C-F67B-43FC-8676-BCAB6980E10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29880EF8-9F21-4E5A-BF63-484FE0C0972C}"/>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DB2DC5E7-AE0C-4E20-A393-6DBF56340E7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85E3FEE2-36A5-491B-8586-DCCA80DFEEE0}"/>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D3B5CDBA-1906-4146-BFBF-B5A6428CB9F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5BA8B03F-3556-4B74-B7BF-C518BF79C06A}"/>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71962D3-C7B8-449E-924B-901491523DC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E92115CA-BBAE-4CF6-A463-1FF37CF0665B}"/>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9DD4B2FD-ACBF-4F29-A3DE-E98A0705E35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a:extLst>
            <a:ext uri="{FF2B5EF4-FFF2-40B4-BE49-F238E27FC236}">
              <a16:creationId xmlns:a16="http://schemas.microsoft.com/office/drawing/2014/main" id="{E6691149-D22E-4305-B71D-D74661668F71}"/>
            </a:ext>
          </a:extLst>
        </xdr:cNvPr>
        <xdr:cNvCxnSpPr/>
      </xdr:nvCxnSpPr>
      <xdr:spPr>
        <a:xfrm flipV="1">
          <a:off x="9429115" y="5517071"/>
          <a:ext cx="0" cy="139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a:extLst>
            <a:ext uri="{FF2B5EF4-FFF2-40B4-BE49-F238E27FC236}">
              <a16:creationId xmlns:a16="http://schemas.microsoft.com/office/drawing/2014/main" id="{403AE074-A0D9-4601-BC2B-E94CE107DDD1}"/>
            </a:ext>
          </a:extLst>
        </xdr:cNvPr>
        <xdr:cNvSpPr txBox="1"/>
      </xdr:nvSpPr>
      <xdr:spPr>
        <a:xfrm>
          <a:off x="9467850" y="69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a:extLst>
            <a:ext uri="{FF2B5EF4-FFF2-40B4-BE49-F238E27FC236}">
              <a16:creationId xmlns:a16="http://schemas.microsoft.com/office/drawing/2014/main" id="{78879A24-8DA3-4B61-A669-762ED7A5EACA}"/>
            </a:ext>
          </a:extLst>
        </xdr:cNvPr>
        <xdr:cNvCxnSpPr/>
      </xdr:nvCxnSpPr>
      <xdr:spPr>
        <a:xfrm>
          <a:off x="9359900" y="6913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a:extLst>
            <a:ext uri="{FF2B5EF4-FFF2-40B4-BE49-F238E27FC236}">
              <a16:creationId xmlns:a16="http://schemas.microsoft.com/office/drawing/2014/main" id="{548580AE-447C-4900-A88B-A0D513D45DE1}"/>
            </a:ext>
          </a:extLst>
        </xdr:cNvPr>
        <xdr:cNvSpPr txBox="1"/>
      </xdr:nvSpPr>
      <xdr:spPr>
        <a:xfrm>
          <a:off x="9467850" y="529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a:extLst>
            <a:ext uri="{FF2B5EF4-FFF2-40B4-BE49-F238E27FC236}">
              <a16:creationId xmlns:a16="http://schemas.microsoft.com/office/drawing/2014/main" id="{2EBC26F3-0A31-4614-920D-A186EFB8D324}"/>
            </a:ext>
          </a:extLst>
        </xdr:cNvPr>
        <xdr:cNvCxnSpPr/>
      </xdr:nvCxnSpPr>
      <xdr:spPr>
        <a:xfrm>
          <a:off x="9359900" y="5517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a:extLst>
            <a:ext uri="{FF2B5EF4-FFF2-40B4-BE49-F238E27FC236}">
              <a16:creationId xmlns:a16="http://schemas.microsoft.com/office/drawing/2014/main" id="{0144298D-BB78-443F-A09C-D948D2174673}"/>
            </a:ext>
          </a:extLst>
        </xdr:cNvPr>
        <xdr:cNvSpPr txBox="1"/>
      </xdr:nvSpPr>
      <xdr:spPr>
        <a:xfrm>
          <a:off x="9467850" y="6671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a:extLst>
            <a:ext uri="{FF2B5EF4-FFF2-40B4-BE49-F238E27FC236}">
              <a16:creationId xmlns:a16="http://schemas.microsoft.com/office/drawing/2014/main" id="{20DFD2BA-4396-467B-959D-3DA9EB9A23A7}"/>
            </a:ext>
          </a:extLst>
        </xdr:cNvPr>
        <xdr:cNvSpPr/>
      </xdr:nvSpPr>
      <xdr:spPr>
        <a:xfrm>
          <a:off x="9398000" y="66931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a:extLst>
            <a:ext uri="{FF2B5EF4-FFF2-40B4-BE49-F238E27FC236}">
              <a16:creationId xmlns:a16="http://schemas.microsoft.com/office/drawing/2014/main" id="{9149D886-BD15-4E0E-B9C1-AE9B2E473D36}"/>
            </a:ext>
          </a:extLst>
        </xdr:cNvPr>
        <xdr:cNvSpPr/>
      </xdr:nvSpPr>
      <xdr:spPr>
        <a:xfrm>
          <a:off x="8636000" y="66868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a:extLst>
            <a:ext uri="{FF2B5EF4-FFF2-40B4-BE49-F238E27FC236}">
              <a16:creationId xmlns:a16="http://schemas.microsoft.com/office/drawing/2014/main" id="{5DE9D511-D176-4B2B-A59C-E00563501EDE}"/>
            </a:ext>
          </a:extLst>
        </xdr:cNvPr>
        <xdr:cNvSpPr/>
      </xdr:nvSpPr>
      <xdr:spPr>
        <a:xfrm>
          <a:off x="7842250" y="6723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a:extLst>
            <a:ext uri="{FF2B5EF4-FFF2-40B4-BE49-F238E27FC236}">
              <a16:creationId xmlns:a16="http://schemas.microsoft.com/office/drawing/2014/main" id="{45124029-57AF-4EAA-862A-316D2EDEC9FB}"/>
            </a:ext>
          </a:extLst>
        </xdr:cNvPr>
        <xdr:cNvSpPr/>
      </xdr:nvSpPr>
      <xdr:spPr>
        <a:xfrm>
          <a:off x="7029450" y="6730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B353005-D571-440B-A7B0-1B057AC54F6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4F193C1-DE2B-4D56-89EC-0C672D47445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F36AF87-669E-4EDF-AB4E-E2B61250789B}"/>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99D7BD-0AEA-441A-BDDE-66498743CED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081F3EF-F8B5-475E-AA20-99902A4659C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47092</xdr:rowOff>
    </xdr:from>
    <xdr:to>
      <xdr:col>50</xdr:col>
      <xdr:colOff>165100</xdr:colOff>
      <xdr:row>41</xdr:row>
      <xdr:rowOff>148692</xdr:rowOff>
    </xdr:to>
    <xdr:sp macro="" textlink="">
      <xdr:nvSpPr>
        <xdr:cNvPr id="120" name="楕円 119">
          <a:extLst>
            <a:ext uri="{FF2B5EF4-FFF2-40B4-BE49-F238E27FC236}">
              <a16:creationId xmlns:a16="http://schemas.microsoft.com/office/drawing/2014/main" id="{9B170420-EF9D-45FE-91FB-CBC297FB361A}"/>
            </a:ext>
          </a:extLst>
        </xdr:cNvPr>
        <xdr:cNvSpPr/>
      </xdr:nvSpPr>
      <xdr:spPr>
        <a:xfrm>
          <a:off x="8636000" y="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49009</xdr:rowOff>
    </xdr:from>
    <xdr:to>
      <xdr:col>46</xdr:col>
      <xdr:colOff>38100</xdr:colOff>
      <xdr:row>41</xdr:row>
      <xdr:rowOff>150609</xdr:rowOff>
    </xdr:to>
    <xdr:sp macro="" textlink="">
      <xdr:nvSpPr>
        <xdr:cNvPr id="121" name="楕円 120">
          <a:extLst>
            <a:ext uri="{FF2B5EF4-FFF2-40B4-BE49-F238E27FC236}">
              <a16:creationId xmlns:a16="http://schemas.microsoft.com/office/drawing/2014/main" id="{3523F5EA-F6B2-4E9E-B391-7D28A80D31CB}"/>
            </a:ext>
          </a:extLst>
        </xdr:cNvPr>
        <xdr:cNvSpPr/>
      </xdr:nvSpPr>
      <xdr:spPr>
        <a:xfrm>
          <a:off x="7842250" y="6824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97892</xdr:rowOff>
    </xdr:from>
    <xdr:to>
      <xdr:col>50</xdr:col>
      <xdr:colOff>114300</xdr:colOff>
      <xdr:row>41</xdr:row>
      <xdr:rowOff>99809</xdr:rowOff>
    </xdr:to>
    <xdr:cxnSp macro="">
      <xdr:nvCxnSpPr>
        <xdr:cNvPr id="122" name="直線コネクタ 121">
          <a:extLst>
            <a:ext uri="{FF2B5EF4-FFF2-40B4-BE49-F238E27FC236}">
              <a16:creationId xmlns:a16="http://schemas.microsoft.com/office/drawing/2014/main" id="{3C702A6B-D2F7-4B07-A030-625059798590}"/>
            </a:ext>
          </a:extLst>
        </xdr:cNvPr>
        <xdr:cNvCxnSpPr/>
      </xdr:nvCxnSpPr>
      <xdr:spPr>
        <a:xfrm flipV="1">
          <a:off x="7886700" y="6873342"/>
          <a:ext cx="8001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50533</xdr:rowOff>
    </xdr:from>
    <xdr:to>
      <xdr:col>41</xdr:col>
      <xdr:colOff>101600</xdr:colOff>
      <xdr:row>41</xdr:row>
      <xdr:rowOff>152133</xdr:rowOff>
    </xdr:to>
    <xdr:sp macro="" textlink="">
      <xdr:nvSpPr>
        <xdr:cNvPr id="123" name="楕円 122">
          <a:extLst>
            <a:ext uri="{FF2B5EF4-FFF2-40B4-BE49-F238E27FC236}">
              <a16:creationId xmlns:a16="http://schemas.microsoft.com/office/drawing/2014/main" id="{78146628-4A82-49FC-888E-A604C9033F35}"/>
            </a:ext>
          </a:extLst>
        </xdr:cNvPr>
        <xdr:cNvSpPr/>
      </xdr:nvSpPr>
      <xdr:spPr>
        <a:xfrm>
          <a:off x="7029450" y="68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99809</xdr:rowOff>
    </xdr:from>
    <xdr:to>
      <xdr:col>45</xdr:col>
      <xdr:colOff>177800</xdr:colOff>
      <xdr:row>41</xdr:row>
      <xdr:rowOff>101333</xdr:rowOff>
    </xdr:to>
    <xdr:cxnSp macro="">
      <xdr:nvCxnSpPr>
        <xdr:cNvPr id="124" name="直線コネクタ 123">
          <a:extLst>
            <a:ext uri="{FF2B5EF4-FFF2-40B4-BE49-F238E27FC236}">
              <a16:creationId xmlns:a16="http://schemas.microsoft.com/office/drawing/2014/main" id="{B336AEFC-766D-4EFF-AFB9-A421A2F7AB61}"/>
            </a:ext>
          </a:extLst>
        </xdr:cNvPr>
        <xdr:cNvCxnSpPr/>
      </xdr:nvCxnSpPr>
      <xdr:spPr>
        <a:xfrm flipV="1">
          <a:off x="7080250" y="6875259"/>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5" name="n_1aveValue【道路】&#10;一人当たり延長">
          <a:extLst>
            <a:ext uri="{FF2B5EF4-FFF2-40B4-BE49-F238E27FC236}">
              <a16:creationId xmlns:a16="http://schemas.microsoft.com/office/drawing/2014/main" id="{6CFD2B6A-26A4-4842-8EC4-2A89DE1F1D9D}"/>
            </a:ext>
          </a:extLst>
        </xdr:cNvPr>
        <xdr:cNvSpPr txBox="1"/>
      </xdr:nvSpPr>
      <xdr:spPr>
        <a:xfrm>
          <a:off x="8425961" y="64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6" name="n_2aveValue【道路】&#10;一人当たり延長">
          <a:extLst>
            <a:ext uri="{FF2B5EF4-FFF2-40B4-BE49-F238E27FC236}">
              <a16:creationId xmlns:a16="http://schemas.microsoft.com/office/drawing/2014/main" id="{64E33A97-92E0-4E04-BE42-C7598C906539}"/>
            </a:ext>
          </a:extLst>
        </xdr:cNvPr>
        <xdr:cNvSpPr txBox="1"/>
      </xdr:nvSpPr>
      <xdr:spPr>
        <a:xfrm>
          <a:off x="7644911" y="65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7" name="n_3aveValue【道路】&#10;一人当たり延長">
          <a:extLst>
            <a:ext uri="{FF2B5EF4-FFF2-40B4-BE49-F238E27FC236}">
              <a16:creationId xmlns:a16="http://schemas.microsoft.com/office/drawing/2014/main" id="{E65B4FE1-8964-4794-9A49-54F47F908157}"/>
            </a:ext>
          </a:extLst>
        </xdr:cNvPr>
        <xdr:cNvSpPr txBox="1"/>
      </xdr:nvSpPr>
      <xdr:spPr>
        <a:xfrm>
          <a:off x="6851161" y="65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139819</xdr:rowOff>
    </xdr:from>
    <xdr:ext cx="469744" cy="259045"/>
    <xdr:sp macro="" textlink="">
      <xdr:nvSpPr>
        <xdr:cNvPr id="128" name="n_1mainValue【道路】&#10;一人当たり延長">
          <a:extLst>
            <a:ext uri="{FF2B5EF4-FFF2-40B4-BE49-F238E27FC236}">
              <a16:creationId xmlns:a16="http://schemas.microsoft.com/office/drawing/2014/main" id="{C89506FC-5054-4AF9-A561-E49D89202F99}"/>
            </a:ext>
          </a:extLst>
        </xdr:cNvPr>
        <xdr:cNvSpPr txBox="1"/>
      </xdr:nvSpPr>
      <xdr:spPr>
        <a:xfrm>
          <a:off x="8458277" y="69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141736</xdr:rowOff>
    </xdr:from>
    <xdr:ext cx="469744" cy="259045"/>
    <xdr:sp macro="" textlink="">
      <xdr:nvSpPr>
        <xdr:cNvPr id="129" name="n_2mainValue【道路】&#10;一人当たり延長">
          <a:extLst>
            <a:ext uri="{FF2B5EF4-FFF2-40B4-BE49-F238E27FC236}">
              <a16:creationId xmlns:a16="http://schemas.microsoft.com/office/drawing/2014/main" id="{F8C7A301-B807-4F1C-9FCD-C1BDB0A285EC}"/>
            </a:ext>
          </a:extLst>
        </xdr:cNvPr>
        <xdr:cNvSpPr txBox="1"/>
      </xdr:nvSpPr>
      <xdr:spPr>
        <a:xfrm>
          <a:off x="7677227" y="69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143260</xdr:rowOff>
    </xdr:from>
    <xdr:ext cx="469744" cy="259045"/>
    <xdr:sp macro="" textlink="">
      <xdr:nvSpPr>
        <xdr:cNvPr id="130" name="n_3mainValue【道路】&#10;一人当たり延長">
          <a:extLst>
            <a:ext uri="{FF2B5EF4-FFF2-40B4-BE49-F238E27FC236}">
              <a16:creationId xmlns:a16="http://schemas.microsoft.com/office/drawing/2014/main" id="{2C4F95BF-278C-407C-9068-E18FEAD9EC31}"/>
            </a:ext>
          </a:extLst>
        </xdr:cNvPr>
        <xdr:cNvSpPr txBox="1"/>
      </xdr:nvSpPr>
      <xdr:spPr>
        <a:xfrm>
          <a:off x="6864427" y="69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B22D880-0380-46E2-9902-1D4F65735AF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4CE673BE-EA51-4FE4-8D9F-D5BF401B040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4498C1B-3169-4295-BAA4-F1523D5D0F8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C3498591-BC71-40DB-8780-670F2066C5A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AC448A9-07FD-4D0A-8DCA-BA9EA0FC8C2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74BDC83D-5E9D-4CBB-AC1A-404A8F32A01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445C576-D561-46B9-82AE-55ED4442493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70002223-6311-4D3A-967E-1CCD349C38E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509F9C6F-B49A-4078-BD55-77CFD6F5306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B9982DA1-E4E2-4801-B670-2C4EF00CD2B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FFC019B9-F306-402C-A33F-9B74672D126A}"/>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11DFB52E-5CAE-4DB6-8D42-0FC7E887BD6B}"/>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75B4495A-9B11-4F20-BA3A-A1FF5205874D}"/>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C52D0F2-8D14-44E2-9A84-F6F3E9691493}"/>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CCC37641-3D5B-4931-9A05-3C722FFDEA2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10FBA157-DA27-4565-A2AB-5FB2C87773BC}"/>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FEFCF507-DAC3-4517-A433-A80F0FC1DF4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98FBAEEE-DBB9-4FDD-BC0C-E864C3CD7B53}"/>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266282EB-9030-4C10-A13B-1702A3B31606}"/>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F6D61DDE-9F7B-4F62-9388-2F6F927A6BC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894E0290-E0C3-49A4-9D5A-9DECBF9D44C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B00327F9-EB98-44D2-B7B8-15FF05EB3BE6}"/>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CFAFD73-DD23-4248-B29D-1A0DE43DDAC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BECFCF8B-4D77-44AD-9BA6-D7A343A09F4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4C9CDA23-50D1-447D-9C64-4AD8E1836F7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62049</xdr:rowOff>
    </xdr:from>
    <xdr:to>
      <xdr:col>24</xdr:col>
      <xdr:colOff>62865</xdr:colOff>
      <xdr:row>64</xdr:row>
      <xdr:rowOff>60416</xdr:rowOff>
    </xdr:to>
    <xdr:cxnSp macro="">
      <xdr:nvCxnSpPr>
        <xdr:cNvPr id="156" name="直線コネクタ 155">
          <a:extLst>
            <a:ext uri="{FF2B5EF4-FFF2-40B4-BE49-F238E27FC236}">
              <a16:creationId xmlns:a16="http://schemas.microsoft.com/office/drawing/2014/main" id="{8F3E5B2B-E1B5-4F8F-8422-B6E2CE67BCF6}"/>
            </a:ext>
          </a:extLst>
        </xdr:cNvPr>
        <xdr:cNvCxnSpPr/>
      </xdr:nvCxnSpPr>
      <xdr:spPr>
        <a:xfrm flipV="1">
          <a:off x="4177665" y="9479099"/>
          <a:ext cx="0" cy="115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DAC5E5B9-9FB9-4D9E-A186-4CFF86CE0CC8}"/>
            </a:ext>
          </a:extLst>
        </xdr:cNvPr>
        <xdr:cNvSpPr txBox="1"/>
      </xdr:nvSpPr>
      <xdr:spPr>
        <a:xfrm>
          <a:off x="4216400" y="10636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58" name="直線コネクタ 157">
          <a:extLst>
            <a:ext uri="{FF2B5EF4-FFF2-40B4-BE49-F238E27FC236}">
              <a16:creationId xmlns:a16="http://schemas.microsoft.com/office/drawing/2014/main" id="{1DEB667B-259C-45C8-BFF3-790D0210A213}"/>
            </a:ext>
          </a:extLst>
        </xdr:cNvPr>
        <xdr:cNvCxnSpPr/>
      </xdr:nvCxnSpPr>
      <xdr:spPr>
        <a:xfrm>
          <a:off x="4108450" y="10633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8726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C0D96FA7-49AB-40C0-855A-78DD8AACDCEB}"/>
            </a:ext>
          </a:extLst>
        </xdr:cNvPr>
        <xdr:cNvSpPr txBox="1"/>
      </xdr:nvSpPr>
      <xdr:spPr>
        <a:xfrm>
          <a:off x="4216400" y="926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62049</xdr:rowOff>
    </xdr:from>
    <xdr:to>
      <xdr:col>24</xdr:col>
      <xdr:colOff>152400</xdr:colOff>
      <xdr:row>57</xdr:row>
      <xdr:rowOff>62049</xdr:rowOff>
    </xdr:to>
    <xdr:cxnSp macro="">
      <xdr:nvCxnSpPr>
        <xdr:cNvPr id="160" name="直線コネクタ 159">
          <a:extLst>
            <a:ext uri="{FF2B5EF4-FFF2-40B4-BE49-F238E27FC236}">
              <a16:creationId xmlns:a16="http://schemas.microsoft.com/office/drawing/2014/main" id="{A9F8DB27-72E0-4F44-8B48-343094648FBF}"/>
            </a:ext>
          </a:extLst>
        </xdr:cNvPr>
        <xdr:cNvCxnSpPr/>
      </xdr:nvCxnSpPr>
      <xdr:spPr>
        <a:xfrm>
          <a:off x="4108450" y="9479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2705D992-0635-4F00-B31F-84250EA4D4AA}"/>
            </a:ext>
          </a:extLst>
        </xdr:cNvPr>
        <xdr:cNvSpPr txBox="1"/>
      </xdr:nvSpPr>
      <xdr:spPr>
        <a:xfrm>
          <a:off x="4216400" y="9748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62" name="フローチャート: 判断 161">
          <a:extLst>
            <a:ext uri="{FF2B5EF4-FFF2-40B4-BE49-F238E27FC236}">
              <a16:creationId xmlns:a16="http://schemas.microsoft.com/office/drawing/2014/main" id="{FDD118E1-0C62-4FDB-8712-B30DE6A912DF}"/>
            </a:ext>
          </a:extLst>
        </xdr:cNvPr>
        <xdr:cNvSpPr/>
      </xdr:nvSpPr>
      <xdr:spPr>
        <a:xfrm>
          <a:off x="41275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8F2AF9FF-429D-4DA4-9A8D-02856A848479}"/>
            </a:ext>
          </a:extLst>
        </xdr:cNvPr>
        <xdr:cNvSpPr/>
      </xdr:nvSpPr>
      <xdr:spPr>
        <a:xfrm>
          <a:off x="3384550" y="97944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70031</xdr:rowOff>
    </xdr:from>
    <xdr:to>
      <xdr:col>15</xdr:col>
      <xdr:colOff>101600</xdr:colOff>
      <xdr:row>60</xdr:row>
      <xdr:rowOff>181</xdr:rowOff>
    </xdr:to>
    <xdr:sp macro="" textlink="">
      <xdr:nvSpPr>
        <xdr:cNvPr id="164" name="フローチャート: 判断 163">
          <a:extLst>
            <a:ext uri="{FF2B5EF4-FFF2-40B4-BE49-F238E27FC236}">
              <a16:creationId xmlns:a16="http://schemas.microsoft.com/office/drawing/2014/main" id="{FD1E22B7-4DF3-404E-A21E-964655D3EC94}"/>
            </a:ext>
          </a:extLst>
        </xdr:cNvPr>
        <xdr:cNvSpPr/>
      </xdr:nvSpPr>
      <xdr:spPr>
        <a:xfrm>
          <a:off x="2571750" y="9817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5" name="フローチャート: 判断 164">
          <a:extLst>
            <a:ext uri="{FF2B5EF4-FFF2-40B4-BE49-F238E27FC236}">
              <a16:creationId xmlns:a16="http://schemas.microsoft.com/office/drawing/2014/main" id="{DC5DD5CB-E224-43AE-AAF8-8B67728407F0}"/>
            </a:ext>
          </a:extLst>
        </xdr:cNvPr>
        <xdr:cNvSpPr/>
      </xdr:nvSpPr>
      <xdr:spPr>
        <a:xfrm>
          <a:off x="1778000" y="98140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602EA55-E011-48AA-9F1A-E754E0639F3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DD03D3-B79B-4AE4-8C75-D8B7AE3CDE6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AD2B87F-A094-4567-956B-F9D5529CD7C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3408C15-1A8D-48BF-AFAD-5D08C5FA81C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DAE3369-B5EC-4572-8C03-E715FC2E49F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71" name="楕円 170">
          <a:extLst>
            <a:ext uri="{FF2B5EF4-FFF2-40B4-BE49-F238E27FC236}">
              <a16:creationId xmlns:a16="http://schemas.microsoft.com/office/drawing/2014/main" id="{A800A4DA-7DAF-4CFE-ABC1-F7445505CE97}"/>
            </a:ext>
          </a:extLst>
        </xdr:cNvPr>
        <xdr:cNvSpPr/>
      </xdr:nvSpPr>
      <xdr:spPr>
        <a:xfrm>
          <a:off x="3384550" y="9833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72" name="楕円 171">
          <a:extLst>
            <a:ext uri="{FF2B5EF4-FFF2-40B4-BE49-F238E27FC236}">
              <a16:creationId xmlns:a16="http://schemas.microsoft.com/office/drawing/2014/main" id="{F6FFE07C-B080-4260-8EB3-C195DB5D04B1}"/>
            </a:ext>
          </a:extLst>
        </xdr:cNvPr>
        <xdr:cNvSpPr/>
      </xdr:nvSpPr>
      <xdr:spPr>
        <a:xfrm>
          <a:off x="2571750" y="9861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164919</xdr:rowOff>
    </xdr:to>
    <xdr:cxnSp macro="">
      <xdr:nvCxnSpPr>
        <xdr:cNvPr id="173" name="直線コネクタ 172">
          <a:extLst>
            <a:ext uri="{FF2B5EF4-FFF2-40B4-BE49-F238E27FC236}">
              <a16:creationId xmlns:a16="http://schemas.microsoft.com/office/drawing/2014/main" id="{8FB65305-8204-4539-B15C-8EFDA3425FCB}"/>
            </a:ext>
          </a:extLst>
        </xdr:cNvPr>
        <xdr:cNvCxnSpPr/>
      </xdr:nvCxnSpPr>
      <xdr:spPr>
        <a:xfrm flipV="1">
          <a:off x="2622550" y="9884410"/>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168003</xdr:rowOff>
    </xdr:from>
    <xdr:to>
      <xdr:col>10</xdr:col>
      <xdr:colOff>165100</xdr:colOff>
      <xdr:row>56</xdr:row>
      <xdr:rowOff>98153</xdr:rowOff>
    </xdr:to>
    <xdr:sp macro="" textlink="">
      <xdr:nvSpPr>
        <xdr:cNvPr id="174" name="楕円 173">
          <a:extLst>
            <a:ext uri="{FF2B5EF4-FFF2-40B4-BE49-F238E27FC236}">
              <a16:creationId xmlns:a16="http://schemas.microsoft.com/office/drawing/2014/main" id="{29BCCC80-69FF-481D-AB82-E025F8F5538A}"/>
            </a:ext>
          </a:extLst>
        </xdr:cNvPr>
        <xdr:cNvSpPr/>
      </xdr:nvSpPr>
      <xdr:spPr>
        <a:xfrm>
          <a:off x="1778000" y="9254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59</xdr:row>
      <xdr:rowOff>164919</xdr:rowOff>
    </xdr:to>
    <xdr:cxnSp macro="">
      <xdr:nvCxnSpPr>
        <xdr:cNvPr id="175" name="直線コネクタ 174">
          <a:extLst>
            <a:ext uri="{FF2B5EF4-FFF2-40B4-BE49-F238E27FC236}">
              <a16:creationId xmlns:a16="http://schemas.microsoft.com/office/drawing/2014/main" id="{F3A4BE94-3BC8-40D8-8CAD-ED1DA1D5B0B3}"/>
            </a:ext>
          </a:extLst>
        </xdr:cNvPr>
        <xdr:cNvCxnSpPr/>
      </xdr:nvCxnSpPr>
      <xdr:spPr>
        <a:xfrm>
          <a:off x="1828800" y="9299303"/>
          <a:ext cx="793750" cy="6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E6BEE485-7DBE-4B9E-BE46-9C9848558639}"/>
            </a:ext>
          </a:extLst>
        </xdr:cNvPr>
        <xdr:cNvSpPr txBox="1"/>
      </xdr:nvSpPr>
      <xdr:spPr>
        <a:xfrm>
          <a:off x="3239144" y="958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BAE7A42A-CBA7-49FA-8093-7ADDAB4DAB64}"/>
            </a:ext>
          </a:extLst>
        </xdr:cNvPr>
        <xdr:cNvSpPr txBox="1"/>
      </xdr:nvSpPr>
      <xdr:spPr>
        <a:xfrm>
          <a:off x="2439044" y="959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E31F66A1-DB38-4F4E-B27B-43155214F75F}"/>
            </a:ext>
          </a:extLst>
        </xdr:cNvPr>
        <xdr:cNvSpPr txBox="1"/>
      </xdr:nvSpPr>
      <xdr:spPr>
        <a:xfrm>
          <a:off x="1645294" y="9906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DCADCCC-9B38-434C-82AE-654D7C872B5D}"/>
            </a:ext>
          </a:extLst>
        </xdr:cNvPr>
        <xdr:cNvSpPr txBox="1"/>
      </xdr:nvSpPr>
      <xdr:spPr>
        <a:xfrm>
          <a:off x="32391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2043C6D-DEDA-4C2F-B680-2746154C6325}"/>
            </a:ext>
          </a:extLst>
        </xdr:cNvPr>
        <xdr:cNvSpPr txBox="1"/>
      </xdr:nvSpPr>
      <xdr:spPr>
        <a:xfrm>
          <a:off x="2439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114680</xdr:rowOff>
    </xdr:from>
    <xdr:ext cx="405111" cy="259045"/>
    <xdr:sp macro="" textlink="">
      <xdr:nvSpPr>
        <xdr:cNvPr id="181" name="n_3mainValue【橋りょう・トンネル】&#10;有形固定資産減価償却率">
          <a:extLst>
            <a:ext uri="{FF2B5EF4-FFF2-40B4-BE49-F238E27FC236}">
              <a16:creationId xmlns:a16="http://schemas.microsoft.com/office/drawing/2014/main" id="{32DDF41F-F942-4E0D-84D4-8F24A146C5A5}"/>
            </a:ext>
          </a:extLst>
        </xdr:cNvPr>
        <xdr:cNvSpPr txBox="1"/>
      </xdr:nvSpPr>
      <xdr:spPr>
        <a:xfrm>
          <a:off x="1645294" y="903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70E401E3-9D86-48D9-A275-444B64D5A17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F7CA4BF8-094B-4756-97A0-733E2F77A6B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4F7544A-6209-423F-922D-7640AEC9A38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B2F648F2-D45A-41A1-A653-B7FC1DB3BFE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10B19126-C269-4B0F-B240-95FD6A3D98E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55BD472-5610-4FC2-9E69-3CB3FF94174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FC8DC105-15A8-4B39-9D1E-A95EBE711A7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C0C5A5F3-FFAF-4FAD-A0A5-89C774D9C51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DC905685-A50D-4E36-8460-45EB55FCE11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5893CDD-1016-4D8F-BAFB-863CDF99961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EEA807D2-B81F-4D7D-A478-2215BB2CD4E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B7FF116A-0856-482C-99AC-DA973C5BA6D3}"/>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46AFD836-FE5D-405A-BC91-3CED2AF7EB2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a:extLst>
            <a:ext uri="{FF2B5EF4-FFF2-40B4-BE49-F238E27FC236}">
              <a16:creationId xmlns:a16="http://schemas.microsoft.com/office/drawing/2014/main" id="{8CC923D4-20F2-46F1-985F-22DDD2531A02}"/>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5B892C32-7392-4CCA-9270-A453FD7A89DD}"/>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a:extLst>
            <a:ext uri="{FF2B5EF4-FFF2-40B4-BE49-F238E27FC236}">
              <a16:creationId xmlns:a16="http://schemas.microsoft.com/office/drawing/2014/main" id="{5CB2A2CF-2CDC-4C31-82D9-2F9D00D3660E}"/>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A57BCEAE-C442-43FD-992B-EEC352F92F34}"/>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a:extLst>
            <a:ext uri="{FF2B5EF4-FFF2-40B4-BE49-F238E27FC236}">
              <a16:creationId xmlns:a16="http://schemas.microsoft.com/office/drawing/2014/main" id="{2592D755-45D7-4726-9299-32B8604530C8}"/>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20AB81AF-B478-461D-9EC0-D9A0543CBE4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C9D637B2-A69E-4514-BAC0-849A4C0519FC}"/>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FA139B17-BDFA-404D-840B-D2FFE7ED705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3" name="直線コネクタ 202">
          <a:extLst>
            <a:ext uri="{FF2B5EF4-FFF2-40B4-BE49-F238E27FC236}">
              <a16:creationId xmlns:a16="http://schemas.microsoft.com/office/drawing/2014/main" id="{1389361A-A71E-46BE-ABB9-C8C39F0F50B6}"/>
            </a:ext>
          </a:extLst>
        </xdr:cNvPr>
        <xdr:cNvCxnSpPr/>
      </xdr:nvCxnSpPr>
      <xdr:spPr>
        <a:xfrm flipV="1">
          <a:off x="9429115" y="9415256"/>
          <a:ext cx="0" cy="11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5F5F6A9B-9B40-440B-8E3C-4C3269EA5B87}"/>
            </a:ext>
          </a:extLst>
        </xdr:cNvPr>
        <xdr:cNvSpPr txBox="1"/>
      </xdr:nvSpPr>
      <xdr:spPr>
        <a:xfrm>
          <a:off x="9467850" y="105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5" name="直線コネクタ 204">
          <a:extLst>
            <a:ext uri="{FF2B5EF4-FFF2-40B4-BE49-F238E27FC236}">
              <a16:creationId xmlns:a16="http://schemas.microsoft.com/office/drawing/2014/main" id="{5A5F9B29-95CF-4EE1-B019-A16F1A521752}"/>
            </a:ext>
          </a:extLst>
        </xdr:cNvPr>
        <xdr:cNvCxnSpPr/>
      </xdr:nvCxnSpPr>
      <xdr:spPr>
        <a:xfrm>
          <a:off x="9359900" y="10574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D29715E0-12D8-4395-A708-67AEE386093A}"/>
            </a:ext>
          </a:extLst>
        </xdr:cNvPr>
        <xdr:cNvSpPr txBox="1"/>
      </xdr:nvSpPr>
      <xdr:spPr>
        <a:xfrm>
          <a:off x="9467850" y="920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7" name="直線コネクタ 206">
          <a:extLst>
            <a:ext uri="{FF2B5EF4-FFF2-40B4-BE49-F238E27FC236}">
              <a16:creationId xmlns:a16="http://schemas.microsoft.com/office/drawing/2014/main" id="{5BD7A7A4-43AF-4D55-A9A8-63DC6F084ECB}"/>
            </a:ext>
          </a:extLst>
        </xdr:cNvPr>
        <xdr:cNvCxnSpPr/>
      </xdr:nvCxnSpPr>
      <xdr:spPr>
        <a:xfrm>
          <a:off x="9359900" y="9415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3577EC27-4B8E-4D2C-AED2-694CA06D3E30}"/>
            </a:ext>
          </a:extLst>
        </xdr:cNvPr>
        <xdr:cNvSpPr txBox="1"/>
      </xdr:nvSpPr>
      <xdr:spPr>
        <a:xfrm>
          <a:off x="9467850" y="10107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9" name="フローチャート: 判断 208">
          <a:extLst>
            <a:ext uri="{FF2B5EF4-FFF2-40B4-BE49-F238E27FC236}">
              <a16:creationId xmlns:a16="http://schemas.microsoft.com/office/drawing/2014/main" id="{2707E39E-B479-4E70-9587-48A41AFF9E1D}"/>
            </a:ext>
          </a:extLst>
        </xdr:cNvPr>
        <xdr:cNvSpPr/>
      </xdr:nvSpPr>
      <xdr:spPr>
        <a:xfrm>
          <a:off x="9398000" y="10129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0" name="フローチャート: 判断 209">
          <a:extLst>
            <a:ext uri="{FF2B5EF4-FFF2-40B4-BE49-F238E27FC236}">
              <a16:creationId xmlns:a16="http://schemas.microsoft.com/office/drawing/2014/main" id="{01E0B083-B07B-45E9-A737-D1F4E84FDEB4}"/>
            </a:ext>
          </a:extLst>
        </xdr:cNvPr>
        <xdr:cNvSpPr/>
      </xdr:nvSpPr>
      <xdr:spPr>
        <a:xfrm>
          <a:off x="8636000" y="1011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1" name="フローチャート: 判断 210">
          <a:extLst>
            <a:ext uri="{FF2B5EF4-FFF2-40B4-BE49-F238E27FC236}">
              <a16:creationId xmlns:a16="http://schemas.microsoft.com/office/drawing/2014/main" id="{1BE8680A-D18D-4AD0-9C59-7AA23F6F3BBB}"/>
            </a:ext>
          </a:extLst>
        </xdr:cNvPr>
        <xdr:cNvSpPr/>
      </xdr:nvSpPr>
      <xdr:spPr>
        <a:xfrm>
          <a:off x="7842250" y="10140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2" name="フローチャート: 判断 211">
          <a:extLst>
            <a:ext uri="{FF2B5EF4-FFF2-40B4-BE49-F238E27FC236}">
              <a16:creationId xmlns:a16="http://schemas.microsoft.com/office/drawing/2014/main" id="{525A7B2B-6CC4-4495-AA61-92943CE12D9F}"/>
            </a:ext>
          </a:extLst>
        </xdr:cNvPr>
        <xdr:cNvSpPr/>
      </xdr:nvSpPr>
      <xdr:spPr>
        <a:xfrm>
          <a:off x="7029450" y="10176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C776028-B2EC-4A59-936E-5742CA65486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DCD326-B936-4F27-8F99-CAF236A685B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50B4C01-9909-46E6-8445-06648AF7460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EE716F8-18F3-46C0-82BE-61B774F8693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63633A3-9755-45DB-A198-67CF47510E6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111312</xdr:rowOff>
    </xdr:from>
    <xdr:to>
      <xdr:col>50</xdr:col>
      <xdr:colOff>165100</xdr:colOff>
      <xdr:row>61</xdr:row>
      <xdr:rowOff>41462</xdr:rowOff>
    </xdr:to>
    <xdr:sp macro="" textlink="">
      <xdr:nvSpPr>
        <xdr:cNvPr id="218" name="楕円 217">
          <a:extLst>
            <a:ext uri="{FF2B5EF4-FFF2-40B4-BE49-F238E27FC236}">
              <a16:creationId xmlns:a16="http://schemas.microsoft.com/office/drawing/2014/main" id="{1E3EF8F5-5526-47B3-85D3-5C458A75CB16}"/>
            </a:ext>
          </a:extLst>
        </xdr:cNvPr>
        <xdr:cNvSpPr/>
      </xdr:nvSpPr>
      <xdr:spPr>
        <a:xfrm>
          <a:off x="8636000" y="10023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119669</xdr:rowOff>
    </xdr:from>
    <xdr:to>
      <xdr:col>46</xdr:col>
      <xdr:colOff>38100</xdr:colOff>
      <xdr:row>61</xdr:row>
      <xdr:rowOff>49819</xdr:rowOff>
    </xdr:to>
    <xdr:sp macro="" textlink="">
      <xdr:nvSpPr>
        <xdr:cNvPr id="219" name="楕円 218">
          <a:extLst>
            <a:ext uri="{FF2B5EF4-FFF2-40B4-BE49-F238E27FC236}">
              <a16:creationId xmlns:a16="http://schemas.microsoft.com/office/drawing/2014/main" id="{11E26082-F879-4FF2-93C8-8F0311511C48}"/>
            </a:ext>
          </a:extLst>
        </xdr:cNvPr>
        <xdr:cNvSpPr/>
      </xdr:nvSpPr>
      <xdr:spPr>
        <a:xfrm>
          <a:off x="7842250" y="100320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162112</xdr:rowOff>
    </xdr:from>
    <xdr:to>
      <xdr:col>50</xdr:col>
      <xdr:colOff>114300</xdr:colOff>
      <xdr:row>60</xdr:row>
      <xdr:rowOff>170469</xdr:rowOff>
    </xdr:to>
    <xdr:cxnSp macro="">
      <xdr:nvCxnSpPr>
        <xdr:cNvPr id="220" name="直線コネクタ 219">
          <a:extLst>
            <a:ext uri="{FF2B5EF4-FFF2-40B4-BE49-F238E27FC236}">
              <a16:creationId xmlns:a16="http://schemas.microsoft.com/office/drawing/2014/main" id="{DC9F64B5-4BEC-4A6D-ABB9-4ED3E1904E5F}"/>
            </a:ext>
          </a:extLst>
        </xdr:cNvPr>
        <xdr:cNvCxnSpPr/>
      </xdr:nvCxnSpPr>
      <xdr:spPr>
        <a:xfrm flipV="1">
          <a:off x="7886700" y="10074462"/>
          <a:ext cx="8001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23667</xdr:rowOff>
    </xdr:from>
    <xdr:to>
      <xdr:col>41</xdr:col>
      <xdr:colOff>101600</xdr:colOff>
      <xdr:row>62</xdr:row>
      <xdr:rowOff>125267</xdr:rowOff>
    </xdr:to>
    <xdr:sp macro="" textlink="">
      <xdr:nvSpPr>
        <xdr:cNvPr id="221" name="楕円 220">
          <a:extLst>
            <a:ext uri="{FF2B5EF4-FFF2-40B4-BE49-F238E27FC236}">
              <a16:creationId xmlns:a16="http://schemas.microsoft.com/office/drawing/2014/main" id="{920057C1-026B-4942-A6BA-775B877B1794}"/>
            </a:ext>
          </a:extLst>
        </xdr:cNvPr>
        <xdr:cNvSpPr/>
      </xdr:nvSpPr>
      <xdr:spPr>
        <a:xfrm>
          <a:off x="7029450" y="102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170469</xdr:rowOff>
    </xdr:from>
    <xdr:to>
      <xdr:col>45</xdr:col>
      <xdr:colOff>177800</xdr:colOff>
      <xdr:row>62</xdr:row>
      <xdr:rowOff>74467</xdr:rowOff>
    </xdr:to>
    <xdr:cxnSp macro="">
      <xdr:nvCxnSpPr>
        <xdr:cNvPr id="222" name="直線コネクタ 221">
          <a:extLst>
            <a:ext uri="{FF2B5EF4-FFF2-40B4-BE49-F238E27FC236}">
              <a16:creationId xmlns:a16="http://schemas.microsoft.com/office/drawing/2014/main" id="{6CB868D7-754C-4D9F-B46D-775EA52F774F}"/>
            </a:ext>
          </a:extLst>
        </xdr:cNvPr>
        <xdr:cNvCxnSpPr/>
      </xdr:nvCxnSpPr>
      <xdr:spPr>
        <a:xfrm flipV="1">
          <a:off x="7080250" y="10076469"/>
          <a:ext cx="806450" cy="2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39DC4F58-67B0-49FA-B811-36F02EC542AB}"/>
            </a:ext>
          </a:extLst>
        </xdr:cNvPr>
        <xdr:cNvSpPr txBox="1"/>
      </xdr:nvSpPr>
      <xdr:spPr>
        <a:xfrm>
          <a:off x="8399995" y="102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51D0AB1C-1B9A-4D9B-9799-7217919C4B4F}"/>
            </a:ext>
          </a:extLst>
        </xdr:cNvPr>
        <xdr:cNvSpPr txBox="1"/>
      </xdr:nvSpPr>
      <xdr:spPr>
        <a:xfrm>
          <a:off x="7612595" y="102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D3BAE8DE-116D-4574-868C-ECD51E4E6E9C}"/>
            </a:ext>
          </a:extLst>
        </xdr:cNvPr>
        <xdr:cNvSpPr txBox="1"/>
      </xdr:nvSpPr>
      <xdr:spPr>
        <a:xfrm>
          <a:off x="6818845" y="99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57989</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800D7696-E2CE-4F40-9BF8-328758FEC94C}"/>
            </a:ext>
          </a:extLst>
        </xdr:cNvPr>
        <xdr:cNvSpPr txBox="1"/>
      </xdr:nvSpPr>
      <xdr:spPr>
        <a:xfrm>
          <a:off x="8399995" y="98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66346</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80162B7-F023-4118-9793-140D152C37D3}"/>
            </a:ext>
          </a:extLst>
        </xdr:cNvPr>
        <xdr:cNvSpPr txBox="1"/>
      </xdr:nvSpPr>
      <xdr:spPr>
        <a:xfrm>
          <a:off x="7612595" y="98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116394</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FDF7D7BE-405F-4B1A-99C2-DBB26B847DC8}"/>
            </a:ext>
          </a:extLst>
        </xdr:cNvPr>
        <xdr:cNvSpPr txBox="1"/>
      </xdr:nvSpPr>
      <xdr:spPr>
        <a:xfrm>
          <a:off x="6818845" y="1035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A7BAFE82-4704-4119-8C11-CFD57460030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8903854E-56B4-4831-8C9F-018107150F38}"/>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12DD91E5-2B03-47CF-B6D1-552AA0AF01B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6ADC81DF-A0FE-4169-A9B0-3D9426F7B7B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8B5F6B8B-0D19-4EED-A477-200A1CD01B2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A0AC3B77-9185-4018-9FB9-2650E748484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5855D275-BE99-4B45-B02F-EAD03FC292D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BCD179ED-4AAE-4D08-B341-4CEFE5A45C2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6254EA35-45C0-4E28-90AA-D2DF22A32D1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7AE9BFF8-EA08-42A8-9A55-436A0446215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AD6D514A-810A-4026-8F83-53BBC54D0E25}"/>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2698FA75-C9EC-4009-9FC2-96172C21471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7AB841BA-E405-47FA-AD6D-464F16509E9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703B3271-782C-4C65-8BE4-5BDF9357E83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FACE38FE-1932-4C69-9960-01D9A8C2FB1C}"/>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EF0E392D-7B78-427A-BA92-700AA25845FF}"/>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329DBF1C-986E-4C63-A313-7FD7BBA4E49F}"/>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96169620-2D2A-42DE-9FE2-310D873B2703}"/>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B04D8F58-5E90-4091-8653-8A08F26D877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49081FDE-9671-4204-980C-49836D7D00B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B3BA4950-3C2E-4CBE-AA25-4072321D87EC}"/>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D2072BCD-6EE9-4141-95A2-6BC5E435951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E630B7DD-6944-41B5-820C-031811E023F2}"/>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E8D01508-F81E-414A-A3BF-946B09683E1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3" name="直線コネクタ 252">
          <a:extLst>
            <a:ext uri="{FF2B5EF4-FFF2-40B4-BE49-F238E27FC236}">
              <a16:creationId xmlns:a16="http://schemas.microsoft.com/office/drawing/2014/main" id="{4FC5BAC6-B1B0-4452-AD19-A3C9680C0B82}"/>
            </a:ext>
          </a:extLst>
        </xdr:cNvPr>
        <xdr:cNvCxnSpPr/>
      </xdr:nvCxnSpPr>
      <xdr:spPr>
        <a:xfrm flipV="1">
          <a:off x="4177665" y="12927964"/>
          <a:ext cx="0" cy="12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9D521EFA-1E89-4F0E-8473-A9C2400EBEF6}"/>
            </a:ext>
          </a:extLst>
        </xdr:cNvPr>
        <xdr:cNvSpPr txBox="1"/>
      </xdr:nvSpPr>
      <xdr:spPr>
        <a:xfrm>
          <a:off x="42164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5" name="直線コネクタ 254">
          <a:extLst>
            <a:ext uri="{FF2B5EF4-FFF2-40B4-BE49-F238E27FC236}">
              <a16:creationId xmlns:a16="http://schemas.microsoft.com/office/drawing/2014/main" id="{2C893FE0-78F0-45DC-A954-E362E84D3441}"/>
            </a:ext>
          </a:extLst>
        </xdr:cNvPr>
        <xdr:cNvCxnSpPr/>
      </xdr:nvCxnSpPr>
      <xdr:spPr>
        <a:xfrm>
          <a:off x="4108450" y="1415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31EBE60F-9CFA-4B44-807C-8267F8AE32CD}"/>
            </a:ext>
          </a:extLst>
        </xdr:cNvPr>
        <xdr:cNvSpPr txBox="1"/>
      </xdr:nvSpPr>
      <xdr:spPr>
        <a:xfrm>
          <a:off x="4216400" y="1271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7" name="直線コネクタ 256">
          <a:extLst>
            <a:ext uri="{FF2B5EF4-FFF2-40B4-BE49-F238E27FC236}">
              <a16:creationId xmlns:a16="http://schemas.microsoft.com/office/drawing/2014/main" id="{C6E82626-D14F-476E-B798-331DAB9EF32B}"/>
            </a:ext>
          </a:extLst>
        </xdr:cNvPr>
        <xdr:cNvCxnSpPr/>
      </xdr:nvCxnSpPr>
      <xdr:spPr>
        <a:xfrm>
          <a:off x="410845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CB89E0D3-79EA-445E-AF64-74E8B79C4C22}"/>
            </a:ext>
          </a:extLst>
        </xdr:cNvPr>
        <xdr:cNvSpPr txBox="1"/>
      </xdr:nvSpPr>
      <xdr:spPr>
        <a:xfrm>
          <a:off x="42164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9" name="フローチャート: 判断 258">
          <a:extLst>
            <a:ext uri="{FF2B5EF4-FFF2-40B4-BE49-F238E27FC236}">
              <a16:creationId xmlns:a16="http://schemas.microsoft.com/office/drawing/2014/main" id="{86DE3B66-F274-4253-A39B-A11B489882F8}"/>
            </a:ext>
          </a:extLst>
        </xdr:cNvPr>
        <xdr:cNvSpPr/>
      </xdr:nvSpPr>
      <xdr:spPr>
        <a:xfrm>
          <a:off x="4127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60" name="フローチャート: 判断 259">
          <a:extLst>
            <a:ext uri="{FF2B5EF4-FFF2-40B4-BE49-F238E27FC236}">
              <a16:creationId xmlns:a16="http://schemas.microsoft.com/office/drawing/2014/main" id="{33222E8D-16D3-4441-814B-F10F90BBEF7F}"/>
            </a:ext>
          </a:extLst>
        </xdr:cNvPr>
        <xdr:cNvSpPr/>
      </xdr:nvSpPr>
      <xdr:spPr>
        <a:xfrm>
          <a:off x="338455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61" name="フローチャート: 判断 260">
          <a:extLst>
            <a:ext uri="{FF2B5EF4-FFF2-40B4-BE49-F238E27FC236}">
              <a16:creationId xmlns:a16="http://schemas.microsoft.com/office/drawing/2014/main" id="{134986F4-033B-40B2-81E9-BFB547C834ED}"/>
            </a:ext>
          </a:extLst>
        </xdr:cNvPr>
        <xdr:cNvSpPr/>
      </xdr:nvSpPr>
      <xdr:spPr>
        <a:xfrm>
          <a:off x="257175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2" name="フローチャート: 判断 261">
          <a:extLst>
            <a:ext uri="{FF2B5EF4-FFF2-40B4-BE49-F238E27FC236}">
              <a16:creationId xmlns:a16="http://schemas.microsoft.com/office/drawing/2014/main" id="{3F3D6D21-58E6-4F0B-845A-774E4CDFC978}"/>
            </a:ext>
          </a:extLst>
        </xdr:cNvPr>
        <xdr:cNvSpPr/>
      </xdr:nvSpPr>
      <xdr:spPr>
        <a:xfrm>
          <a:off x="177800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560321D-C1EC-4990-8A88-5328924C310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647DE75-4580-4D58-8539-3E781B5BEB4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651E53C-B54C-4C38-A140-0E0D6F4B66B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C035E26-F509-4188-92A0-E66100F304DB}"/>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B37552-64DD-440D-8BA5-FC35A4133C3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68" name="楕円 267">
          <a:extLst>
            <a:ext uri="{FF2B5EF4-FFF2-40B4-BE49-F238E27FC236}">
              <a16:creationId xmlns:a16="http://schemas.microsoft.com/office/drawing/2014/main" id="{52B04D33-4D73-47A3-A33F-36471D7031DA}"/>
            </a:ext>
          </a:extLst>
        </xdr:cNvPr>
        <xdr:cNvSpPr/>
      </xdr:nvSpPr>
      <xdr:spPr>
        <a:xfrm>
          <a:off x="3384550" y="13410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69" name="楕円 268">
          <a:extLst>
            <a:ext uri="{FF2B5EF4-FFF2-40B4-BE49-F238E27FC236}">
              <a16:creationId xmlns:a16="http://schemas.microsoft.com/office/drawing/2014/main" id="{1D8DC4D2-3C6B-45F6-889A-3822C81B8314}"/>
            </a:ext>
          </a:extLst>
        </xdr:cNvPr>
        <xdr:cNvSpPr/>
      </xdr:nvSpPr>
      <xdr:spPr>
        <a:xfrm>
          <a:off x="2571750" y="13452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123825</xdr:rowOff>
    </xdr:to>
    <xdr:cxnSp macro="">
      <xdr:nvCxnSpPr>
        <xdr:cNvPr id="270" name="直線コネクタ 269">
          <a:extLst>
            <a:ext uri="{FF2B5EF4-FFF2-40B4-BE49-F238E27FC236}">
              <a16:creationId xmlns:a16="http://schemas.microsoft.com/office/drawing/2014/main" id="{FA014B3F-2C98-412E-B282-DC5CFA0A58C9}"/>
            </a:ext>
          </a:extLst>
        </xdr:cNvPr>
        <xdr:cNvCxnSpPr/>
      </xdr:nvCxnSpPr>
      <xdr:spPr>
        <a:xfrm flipV="1">
          <a:off x="2622550" y="13461364"/>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1" name="楕円 270">
          <a:extLst>
            <a:ext uri="{FF2B5EF4-FFF2-40B4-BE49-F238E27FC236}">
              <a16:creationId xmlns:a16="http://schemas.microsoft.com/office/drawing/2014/main" id="{2BB01159-299C-4986-BEB8-EB000C99A6BC}"/>
            </a:ext>
          </a:extLst>
        </xdr:cNvPr>
        <xdr:cNvSpPr/>
      </xdr:nvSpPr>
      <xdr:spPr>
        <a:xfrm>
          <a:off x="1778000" y="13528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28575</xdr:rowOff>
    </xdr:to>
    <xdr:cxnSp macro="">
      <xdr:nvCxnSpPr>
        <xdr:cNvPr id="272" name="直線コネクタ 271">
          <a:extLst>
            <a:ext uri="{FF2B5EF4-FFF2-40B4-BE49-F238E27FC236}">
              <a16:creationId xmlns:a16="http://schemas.microsoft.com/office/drawing/2014/main" id="{7D235FEF-68EB-4A73-B0DF-3FAF5CE1BDAA}"/>
            </a:ext>
          </a:extLst>
        </xdr:cNvPr>
        <xdr:cNvCxnSpPr/>
      </xdr:nvCxnSpPr>
      <xdr:spPr>
        <a:xfrm flipV="1">
          <a:off x="1828800" y="13503275"/>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3" name="n_1aveValue【公営住宅】&#10;有形固定資産減価償却率">
          <a:extLst>
            <a:ext uri="{FF2B5EF4-FFF2-40B4-BE49-F238E27FC236}">
              <a16:creationId xmlns:a16="http://schemas.microsoft.com/office/drawing/2014/main" id="{21C33AD1-C022-4E62-860D-68F754D81866}"/>
            </a:ext>
          </a:extLst>
        </xdr:cNvPr>
        <xdr:cNvSpPr txBox="1"/>
      </xdr:nvSpPr>
      <xdr:spPr>
        <a:xfrm>
          <a:off x="32391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4" name="n_2aveValue【公営住宅】&#10;有形固定資産減価償却率">
          <a:extLst>
            <a:ext uri="{FF2B5EF4-FFF2-40B4-BE49-F238E27FC236}">
              <a16:creationId xmlns:a16="http://schemas.microsoft.com/office/drawing/2014/main" id="{F537A5C2-8504-47E1-BC4E-9E1D24AE61F4}"/>
            </a:ext>
          </a:extLst>
        </xdr:cNvPr>
        <xdr:cNvSpPr txBox="1"/>
      </xdr:nvSpPr>
      <xdr:spPr>
        <a:xfrm>
          <a:off x="24390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5" name="n_3aveValue【公営住宅】&#10;有形固定資産減価償却率">
          <a:extLst>
            <a:ext uri="{FF2B5EF4-FFF2-40B4-BE49-F238E27FC236}">
              <a16:creationId xmlns:a16="http://schemas.microsoft.com/office/drawing/2014/main" id="{DBE778C7-A7DB-4E9A-8AA1-3D4FA75183D9}"/>
            </a:ext>
          </a:extLst>
        </xdr:cNvPr>
        <xdr:cNvSpPr txBox="1"/>
      </xdr:nvSpPr>
      <xdr:spPr>
        <a:xfrm>
          <a:off x="1645294"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123841</xdr:rowOff>
    </xdr:from>
    <xdr:ext cx="405111" cy="259045"/>
    <xdr:sp macro="" textlink="">
      <xdr:nvSpPr>
        <xdr:cNvPr id="276" name="n_1mainValue【公営住宅】&#10;有形固定資産減価償却率">
          <a:extLst>
            <a:ext uri="{FF2B5EF4-FFF2-40B4-BE49-F238E27FC236}">
              <a16:creationId xmlns:a16="http://schemas.microsoft.com/office/drawing/2014/main" id="{4CF6CC48-FAFD-4AA1-92A0-AFD0D7B7B128}"/>
            </a:ext>
          </a:extLst>
        </xdr:cNvPr>
        <xdr:cNvSpPr txBox="1"/>
      </xdr:nvSpPr>
      <xdr:spPr>
        <a:xfrm>
          <a:off x="32391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277" name="n_2mainValue【公営住宅】&#10;有形固定資産減価償却率">
          <a:extLst>
            <a:ext uri="{FF2B5EF4-FFF2-40B4-BE49-F238E27FC236}">
              <a16:creationId xmlns:a16="http://schemas.microsoft.com/office/drawing/2014/main" id="{B6726728-5C70-49F2-8ECD-C59813ADB2BD}"/>
            </a:ext>
          </a:extLst>
        </xdr:cNvPr>
        <xdr:cNvSpPr txBox="1"/>
      </xdr:nvSpPr>
      <xdr:spPr>
        <a:xfrm>
          <a:off x="2439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78" name="n_3mainValue【公営住宅】&#10;有形固定資産減価償却率">
          <a:extLst>
            <a:ext uri="{FF2B5EF4-FFF2-40B4-BE49-F238E27FC236}">
              <a16:creationId xmlns:a16="http://schemas.microsoft.com/office/drawing/2014/main" id="{68AA07FA-5FA0-41A0-8B23-34C68A56EF33}"/>
            </a:ext>
          </a:extLst>
        </xdr:cNvPr>
        <xdr:cNvSpPr txBox="1"/>
      </xdr:nvSpPr>
      <xdr:spPr>
        <a:xfrm>
          <a:off x="164529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8161B7FC-49A1-418B-A44A-C2234700EA3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66CA7C20-A729-4CCA-B25E-35EDDC8C73F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D988F4C5-AC2D-4F18-AB20-B6F53762393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847A4E22-0059-4B70-8CD8-A8118E3A5FA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E408112A-2837-44DC-A9A7-CBE3B71F43E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37D9F67E-1B3C-4921-AC4B-44AAB663230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51D37670-83F2-4BC4-A00D-DC80920004A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A710AC7F-B7DC-4D7C-A943-FACD54328AD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D50C2BBE-F123-44BB-8499-1CCFA625BF0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72DD594E-B9F0-485E-A58E-3D34B53BC52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F6551AEB-0286-478D-8F78-DCD4868C1063}"/>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524FE212-466D-41A8-A1F8-3EE4FCEB7AE9}"/>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349C634E-A884-4281-8A72-3E514F36DF8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856C8C5A-F9F5-4F06-B4B0-C2A3CC7862E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A83A7A63-B208-4DD6-B3C3-CE7563CCC141}"/>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E725CA4F-B26F-428A-A96B-E087B14BDFFF}"/>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EE3BB8CC-7642-4CCF-AB80-353B3FB144D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5BA7AC70-10D2-4D8B-8632-3FD85E5F99B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C387D608-FCB1-4BE8-8BF3-00180A48653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8" name="直線コネクタ 297">
          <a:extLst>
            <a:ext uri="{FF2B5EF4-FFF2-40B4-BE49-F238E27FC236}">
              <a16:creationId xmlns:a16="http://schemas.microsoft.com/office/drawing/2014/main" id="{7EDD63C9-D63D-410C-9B47-078C37C13073}"/>
            </a:ext>
          </a:extLst>
        </xdr:cNvPr>
        <xdr:cNvCxnSpPr/>
      </xdr:nvCxnSpPr>
      <xdr:spPr>
        <a:xfrm flipV="1">
          <a:off x="9429115" y="12883959"/>
          <a:ext cx="0" cy="123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9" name="【公営住宅】&#10;一人当たり面積最小値テキスト">
          <a:extLst>
            <a:ext uri="{FF2B5EF4-FFF2-40B4-BE49-F238E27FC236}">
              <a16:creationId xmlns:a16="http://schemas.microsoft.com/office/drawing/2014/main" id="{8EC9A0AB-B75D-490C-8933-E7D3EBDEEB87}"/>
            </a:ext>
          </a:extLst>
        </xdr:cNvPr>
        <xdr:cNvSpPr txBox="1"/>
      </xdr:nvSpPr>
      <xdr:spPr>
        <a:xfrm>
          <a:off x="9467850" y="1412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00" name="直線コネクタ 299">
          <a:extLst>
            <a:ext uri="{FF2B5EF4-FFF2-40B4-BE49-F238E27FC236}">
              <a16:creationId xmlns:a16="http://schemas.microsoft.com/office/drawing/2014/main" id="{F84EEB07-4360-4980-8F6A-DA0C04BE4283}"/>
            </a:ext>
          </a:extLst>
        </xdr:cNvPr>
        <xdr:cNvCxnSpPr/>
      </xdr:nvCxnSpPr>
      <xdr:spPr>
        <a:xfrm>
          <a:off x="9359900" y="14123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01" name="【公営住宅】&#10;一人当たり面積最大値テキスト">
          <a:extLst>
            <a:ext uri="{FF2B5EF4-FFF2-40B4-BE49-F238E27FC236}">
              <a16:creationId xmlns:a16="http://schemas.microsoft.com/office/drawing/2014/main" id="{AC5FC8B9-71B5-4EE9-88B0-9A7DE3F5C6F3}"/>
            </a:ext>
          </a:extLst>
        </xdr:cNvPr>
        <xdr:cNvSpPr txBox="1"/>
      </xdr:nvSpPr>
      <xdr:spPr>
        <a:xfrm>
          <a:off x="9467850" y="12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2" name="直線コネクタ 301">
          <a:extLst>
            <a:ext uri="{FF2B5EF4-FFF2-40B4-BE49-F238E27FC236}">
              <a16:creationId xmlns:a16="http://schemas.microsoft.com/office/drawing/2014/main" id="{F3296B8D-54A5-418B-BDFF-264F1473F65B}"/>
            </a:ext>
          </a:extLst>
        </xdr:cNvPr>
        <xdr:cNvCxnSpPr/>
      </xdr:nvCxnSpPr>
      <xdr:spPr>
        <a:xfrm>
          <a:off x="9359900" y="12883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3" name="【公営住宅】&#10;一人当たり面積平均値テキスト">
          <a:extLst>
            <a:ext uri="{FF2B5EF4-FFF2-40B4-BE49-F238E27FC236}">
              <a16:creationId xmlns:a16="http://schemas.microsoft.com/office/drawing/2014/main" id="{5D434474-B823-4DCD-8250-454F9F87E7F0}"/>
            </a:ext>
          </a:extLst>
        </xdr:cNvPr>
        <xdr:cNvSpPr txBox="1"/>
      </xdr:nvSpPr>
      <xdr:spPr>
        <a:xfrm>
          <a:off x="9467850" y="13763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4" name="フローチャート: 判断 303">
          <a:extLst>
            <a:ext uri="{FF2B5EF4-FFF2-40B4-BE49-F238E27FC236}">
              <a16:creationId xmlns:a16="http://schemas.microsoft.com/office/drawing/2014/main" id="{EAB7B6EF-9993-46FC-89B3-5591BFC533D2}"/>
            </a:ext>
          </a:extLst>
        </xdr:cNvPr>
        <xdr:cNvSpPr/>
      </xdr:nvSpPr>
      <xdr:spPr>
        <a:xfrm>
          <a:off x="9398000" y="13785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5" name="フローチャート: 判断 304">
          <a:extLst>
            <a:ext uri="{FF2B5EF4-FFF2-40B4-BE49-F238E27FC236}">
              <a16:creationId xmlns:a16="http://schemas.microsoft.com/office/drawing/2014/main" id="{5DF561AC-2693-46AA-A6AE-9381A6610B4E}"/>
            </a:ext>
          </a:extLst>
        </xdr:cNvPr>
        <xdr:cNvSpPr/>
      </xdr:nvSpPr>
      <xdr:spPr>
        <a:xfrm>
          <a:off x="8636000" y="137803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6" name="フローチャート: 判断 305">
          <a:extLst>
            <a:ext uri="{FF2B5EF4-FFF2-40B4-BE49-F238E27FC236}">
              <a16:creationId xmlns:a16="http://schemas.microsoft.com/office/drawing/2014/main" id="{8A95DFCE-D2BE-4405-B40E-97ACD9AF94BD}"/>
            </a:ext>
          </a:extLst>
        </xdr:cNvPr>
        <xdr:cNvSpPr/>
      </xdr:nvSpPr>
      <xdr:spPr>
        <a:xfrm>
          <a:off x="7842250" y="13793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7" name="フローチャート: 判断 306">
          <a:extLst>
            <a:ext uri="{FF2B5EF4-FFF2-40B4-BE49-F238E27FC236}">
              <a16:creationId xmlns:a16="http://schemas.microsoft.com/office/drawing/2014/main" id="{9956038C-C23E-4CE8-A179-5573EDAA28CC}"/>
            </a:ext>
          </a:extLst>
        </xdr:cNvPr>
        <xdr:cNvSpPr/>
      </xdr:nvSpPr>
      <xdr:spPr>
        <a:xfrm>
          <a:off x="7029450" y="13784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B0E21182-4ED1-4B33-80B3-4D801FC29B4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FED418E-E525-40A7-B499-20528435183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23A4B96-57F4-4F39-9064-C4FDBA5D9C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25BECAF-5F22-4589-B6DC-D35330134519}"/>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297592C1-53BC-43E7-9FD1-3EA8963C5A1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96456</xdr:rowOff>
    </xdr:from>
    <xdr:to>
      <xdr:col>50</xdr:col>
      <xdr:colOff>165100</xdr:colOff>
      <xdr:row>83</xdr:row>
      <xdr:rowOff>26606</xdr:rowOff>
    </xdr:to>
    <xdr:sp macro="" textlink="">
      <xdr:nvSpPr>
        <xdr:cNvPr id="313" name="楕円 312">
          <a:extLst>
            <a:ext uri="{FF2B5EF4-FFF2-40B4-BE49-F238E27FC236}">
              <a16:creationId xmlns:a16="http://schemas.microsoft.com/office/drawing/2014/main" id="{E859647D-E82F-4392-AE8D-DF2B6C07C1A1}"/>
            </a:ext>
          </a:extLst>
        </xdr:cNvPr>
        <xdr:cNvSpPr/>
      </xdr:nvSpPr>
      <xdr:spPr>
        <a:xfrm>
          <a:off x="8636000" y="13641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104457</xdr:rowOff>
    </xdr:from>
    <xdr:to>
      <xdr:col>46</xdr:col>
      <xdr:colOff>38100</xdr:colOff>
      <xdr:row>83</xdr:row>
      <xdr:rowOff>34607</xdr:rowOff>
    </xdr:to>
    <xdr:sp macro="" textlink="">
      <xdr:nvSpPr>
        <xdr:cNvPr id="314" name="楕円 313">
          <a:extLst>
            <a:ext uri="{FF2B5EF4-FFF2-40B4-BE49-F238E27FC236}">
              <a16:creationId xmlns:a16="http://schemas.microsoft.com/office/drawing/2014/main" id="{0C650B0D-A066-4990-B842-97C3B5B8654F}"/>
            </a:ext>
          </a:extLst>
        </xdr:cNvPr>
        <xdr:cNvSpPr/>
      </xdr:nvSpPr>
      <xdr:spPr>
        <a:xfrm>
          <a:off x="7842250" y="1364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147256</xdr:rowOff>
    </xdr:from>
    <xdr:to>
      <xdr:col>50</xdr:col>
      <xdr:colOff>114300</xdr:colOff>
      <xdr:row>82</xdr:row>
      <xdr:rowOff>155257</xdr:rowOff>
    </xdr:to>
    <xdr:cxnSp macro="">
      <xdr:nvCxnSpPr>
        <xdr:cNvPr id="315" name="直線コネクタ 314">
          <a:extLst>
            <a:ext uri="{FF2B5EF4-FFF2-40B4-BE49-F238E27FC236}">
              <a16:creationId xmlns:a16="http://schemas.microsoft.com/office/drawing/2014/main" id="{CCF3B51E-775F-4B38-8A50-91A22A53549E}"/>
            </a:ext>
          </a:extLst>
        </xdr:cNvPr>
        <xdr:cNvCxnSpPr/>
      </xdr:nvCxnSpPr>
      <xdr:spPr>
        <a:xfrm flipV="1">
          <a:off x="7886700" y="13691806"/>
          <a:ext cx="8001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109029</xdr:rowOff>
    </xdr:from>
    <xdr:to>
      <xdr:col>41</xdr:col>
      <xdr:colOff>101600</xdr:colOff>
      <xdr:row>83</xdr:row>
      <xdr:rowOff>39179</xdr:rowOff>
    </xdr:to>
    <xdr:sp macro="" textlink="">
      <xdr:nvSpPr>
        <xdr:cNvPr id="316" name="楕円 315">
          <a:extLst>
            <a:ext uri="{FF2B5EF4-FFF2-40B4-BE49-F238E27FC236}">
              <a16:creationId xmlns:a16="http://schemas.microsoft.com/office/drawing/2014/main" id="{648233F7-8301-4A6D-8EEC-3F9504E200F2}"/>
            </a:ext>
          </a:extLst>
        </xdr:cNvPr>
        <xdr:cNvSpPr/>
      </xdr:nvSpPr>
      <xdr:spPr>
        <a:xfrm>
          <a:off x="7029450" y="13653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155257</xdr:rowOff>
    </xdr:from>
    <xdr:to>
      <xdr:col>45</xdr:col>
      <xdr:colOff>177800</xdr:colOff>
      <xdr:row>82</xdr:row>
      <xdr:rowOff>159829</xdr:rowOff>
    </xdr:to>
    <xdr:cxnSp macro="">
      <xdr:nvCxnSpPr>
        <xdr:cNvPr id="317" name="直線コネクタ 316">
          <a:extLst>
            <a:ext uri="{FF2B5EF4-FFF2-40B4-BE49-F238E27FC236}">
              <a16:creationId xmlns:a16="http://schemas.microsoft.com/office/drawing/2014/main" id="{7EC0D98A-3DEC-4E84-82DC-D762F764A89A}"/>
            </a:ext>
          </a:extLst>
        </xdr:cNvPr>
        <xdr:cNvCxnSpPr/>
      </xdr:nvCxnSpPr>
      <xdr:spPr>
        <a:xfrm flipV="1">
          <a:off x="7080250" y="13699807"/>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18" name="n_1aveValue【公営住宅】&#10;一人当たり面積">
          <a:extLst>
            <a:ext uri="{FF2B5EF4-FFF2-40B4-BE49-F238E27FC236}">
              <a16:creationId xmlns:a16="http://schemas.microsoft.com/office/drawing/2014/main" id="{7FCE8C55-2B69-4756-856C-4F6DBD9D4EBF}"/>
            </a:ext>
          </a:extLst>
        </xdr:cNvPr>
        <xdr:cNvSpPr txBox="1"/>
      </xdr:nvSpPr>
      <xdr:spPr>
        <a:xfrm>
          <a:off x="8458277" y="138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19" name="n_2aveValue【公営住宅】&#10;一人当たり面積">
          <a:extLst>
            <a:ext uri="{FF2B5EF4-FFF2-40B4-BE49-F238E27FC236}">
              <a16:creationId xmlns:a16="http://schemas.microsoft.com/office/drawing/2014/main" id="{696CDC78-22BA-4795-A677-A696EEA6BB81}"/>
            </a:ext>
          </a:extLst>
        </xdr:cNvPr>
        <xdr:cNvSpPr txBox="1"/>
      </xdr:nvSpPr>
      <xdr:spPr>
        <a:xfrm>
          <a:off x="7677227" y="1387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20" name="n_3aveValue【公営住宅】&#10;一人当たり面積">
          <a:extLst>
            <a:ext uri="{FF2B5EF4-FFF2-40B4-BE49-F238E27FC236}">
              <a16:creationId xmlns:a16="http://schemas.microsoft.com/office/drawing/2014/main" id="{20CCA082-EB15-449C-A2FA-D53A6F48D44F}"/>
            </a:ext>
          </a:extLst>
        </xdr:cNvPr>
        <xdr:cNvSpPr txBox="1"/>
      </xdr:nvSpPr>
      <xdr:spPr>
        <a:xfrm>
          <a:off x="6864427" y="1387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43133</xdr:rowOff>
    </xdr:from>
    <xdr:ext cx="469744" cy="259045"/>
    <xdr:sp macro="" textlink="">
      <xdr:nvSpPr>
        <xdr:cNvPr id="321" name="n_1mainValue【公営住宅】&#10;一人当たり面積">
          <a:extLst>
            <a:ext uri="{FF2B5EF4-FFF2-40B4-BE49-F238E27FC236}">
              <a16:creationId xmlns:a16="http://schemas.microsoft.com/office/drawing/2014/main" id="{4105125F-9AB6-462A-93D0-5A9951531F69}"/>
            </a:ext>
          </a:extLst>
        </xdr:cNvPr>
        <xdr:cNvSpPr txBox="1"/>
      </xdr:nvSpPr>
      <xdr:spPr>
        <a:xfrm>
          <a:off x="8458277" y="1342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51134</xdr:rowOff>
    </xdr:from>
    <xdr:ext cx="469744" cy="259045"/>
    <xdr:sp macro="" textlink="">
      <xdr:nvSpPr>
        <xdr:cNvPr id="322" name="n_2mainValue【公営住宅】&#10;一人当たり面積">
          <a:extLst>
            <a:ext uri="{FF2B5EF4-FFF2-40B4-BE49-F238E27FC236}">
              <a16:creationId xmlns:a16="http://schemas.microsoft.com/office/drawing/2014/main" id="{1F72593E-6072-48EB-8FD1-3C8E8429184F}"/>
            </a:ext>
          </a:extLst>
        </xdr:cNvPr>
        <xdr:cNvSpPr txBox="1"/>
      </xdr:nvSpPr>
      <xdr:spPr>
        <a:xfrm>
          <a:off x="7677227" y="134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55706</xdr:rowOff>
    </xdr:from>
    <xdr:ext cx="469744" cy="259045"/>
    <xdr:sp macro="" textlink="">
      <xdr:nvSpPr>
        <xdr:cNvPr id="323" name="n_3mainValue【公営住宅】&#10;一人当たり面積">
          <a:extLst>
            <a:ext uri="{FF2B5EF4-FFF2-40B4-BE49-F238E27FC236}">
              <a16:creationId xmlns:a16="http://schemas.microsoft.com/office/drawing/2014/main" id="{AE54D227-B3A0-417B-8947-F2F144F4A3CC}"/>
            </a:ext>
          </a:extLst>
        </xdr:cNvPr>
        <xdr:cNvSpPr txBox="1"/>
      </xdr:nvSpPr>
      <xdr:spPr>
        <a:xfrm>
          <a:off x="6864427" y="134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A58B17E0-7C15-4EDF-9F99-BC34916B7AA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E325683E-84C0-4F68-BEE8-DEEE5FD2E34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DAF26802-48C3-4041-936B-5D90DD20D43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55514EEB-7B91-4F40-85A9-388EA8F932B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85306310-7868-430E-A327-8954475E679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E415F0E3-E76B-4BD5-B61E-0C48217932E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444E53F5-3882-4E8C-9A2A-32193A5EF60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11A6A14E-C7BE-4ACC-9B25-CD6DC243CC2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C344E597-F068-49D8-97E2-908F32C0836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B7DD9340-AFED-429F-8791-77318667B1F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AC67344B-7868-4665-B2C8-7E9A93C175E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4313776D-AF29-4BA0-9109-21D00E083ACE}"/>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55307DC2-7497-4525-AE9B-6AB26027132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74863F8D-73D6-40D5-BEF4-EC15F7C4756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3AA48657-8AF7-455A-9F60-10F266A0906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55788744-DD54-4717-9039-9E1E51A48DA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854649E-227E-464C-9A99-7225D524AFF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8E6B6887-30C4-40DF-A142-E73E886B83D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232D14B3-827D-440B-8C78-540F4DA5BD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8592F79E-628A-426F-8792-D7994BCB5DC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F307E5C-5C4D-4454-80B0-D850CD3825B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5E092EEC-4CB9-4720-9308-BE3208A034B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153A495E-E6A6-411E-A0FB-DFCB2C4A089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C12C602C-3339-4411-8746-153311FB31B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B860FF85-DD2E-4CA1-B07C-7991060AFD7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6F82C0D8-CE0B-4562-81E0-0C6CE5659CE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a16="http://schemas.microsoft.com/office/drawing/2014/main" id="{B2715D5E-029B-4976-B6E5-8379F08FD6B5}"/>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66C64B10-BE59-4738-9B57-133E6C0E0291}"/>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a16="http://schemas.microsoft.com/office/drawing/2014/main" id="{0F372C21-FB6B-4993-987F-4066153E1F4A}"/>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5B632DF5-2818-4B1B-8DCB-4144AFB8FCA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BFDF7AEC-975A-4295-BEE4-C424940201D4}"/>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ADD8626E-4589-4D4E-A49C-CD34866C97E8}"/>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361BCF26-318F-4D14-9C4D-66130E0117A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BB718792-3C28-4BED-B164-03E72EEE826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F47ADD21-17F6-4724-9078-D0574E4A1898}"/>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35110A8C-0074-4526-92BC-BD0892D7525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2A99CE64-1BAA-48BD-8C8D-9D8DFB02D9B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EB0D3571-1877-4069-A50F-AB0E68ECA10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CA263DAF-2A91-40E5-968D-321620C5BD8F}"/>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C460C63E-485D-443C-B526-3196AA76698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4" name="直線コネクタ 363">
          <a:extLst>
            <a:ext uri="{FF2B5EF4-FFF2-40B4-BE49-F238E27FC236}">
              <a16:creationId xmlns:a16="http://schemas.microsoft.com/office/drawing/2014/main" id="{8E8AB072-3972-4E28-831C-72BA7CF79005}"/>
            </a:ext>
          </a:extLst>
        </xdr:cNvPr>
        <xdr:cNvCxnSpPr/>
      </xdr:nvCxnSpPr>
      <xdr:spPr>
        <a:xfrm flipV="1">
          <a:off x="14699614" y="5614670"/>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D611EC7B-9783-4100-8F3D-BBCA6E5D953E}"/>
            </a:ext>
          </a:extLst>
        </xdr:cNvPr>
        <xdr:cNvSpPr txBox="1"/>
      </xdr:nvSpPr>
      <xdr:spPr>
        <a:xfrm>
          <a:off x="14738350" y="692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6" name="直線コネクタ 365">
          <a:extLst>
            <a:ext uri="{FF2B5EF4-FFF2-40B4-BE49-F238E27FC236}">
              <a16:creationId xmlns:a16="http://schemas.microsoft.com/office/drawing/2014/main" id="{5E4C44EF-0F00-4763-A69F-F418B2A895BD}"/>
            </a:ext>
          </a:extLst>
        </xdr:cNvPr>
        <xdr:cNvCxnSpPr/>
      </xdr:nvCxnSpPr>
      <xdr:spPr>
        <a:xfrm>
          <a:off x="14611350" y="69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56DEE07E-AE08-4E85-BEB1-E4A06B3B1B44}"/>
            </a:ext>
          </a:extLst>
        </xdr:cNvPr>
        <xdr:cNvSpPr txBox="1"/>
      </xdr:nvSpPr>
      <xdr:spPr>
        <a:xfrm>
          <a:off x="14738350" y="53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8" name="直線コネクタ 367">
          <a:extLst>
            <a:ext uri="{FF2B5EF4-FFF2-40B4-BE49-F238E27FC236}">
              <a16:creationId xmlns:a16="http://schemas.microsoft.com/office/drawing/2014/main" id="{D0DD2D76-ABE0-4798-96D1-0C8347AFE949}"/>
            </a:ext>
          </a:extLst>
        </xdr:cNvPr>
        <xdr:cNvCxnSpPr/>
      </xdr:nvCxnSpPr>
      <xdr:spPr>
        <a:xfrm>
          <a:off x="14611350" y="561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8A6594B6-FA12-4C1A-BBAC-E7DCB3EEF634}"/>
            </a:ext>
          </a:extLst>
        </xdr:cNvPr>
        <xdr:cNvSpPr txBox="1"/>
      </xdr:nvSpPr>
      <xdr:spPr>
        <a:xfrm>
          <a:off x="1473835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0" name="フローチャート: 判断 369">
          <a:extLst>
            <a:ext uri="{FF2B5EF4-FFF2-40B4-BE49-F238E27FC236}">
              <a16:creationId xmlns:a16="http://schemas.microsoft.com/office/drawing/2014/main" id="{298B98C4-8C37-4190-B6F0-4CDEDA27FF50}"/>
            </a:ext>
          </a:extLst>
        </xdr:cNvPr>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71" name="フローチャート: 判断 370">
          <a:extLst>
            <a:ext uri="{FF2B5EF4-FFF2-40B4-BE49-F238E27FC236}">
              <a16:creationId xmlns:a16="http://schemas.microsoft.com/office/drawing/2014/main" id="{F57DD828-C016-4CAC-BF9E-7DA76D7C61E9}"/>
            </a:ext>
          </a:extLst>
        </xdr:cNvPr>
        <xdr:cNvSpPr/>
      </xdr:nvSpPr>
      <xdr:spPr>
        <a:xfrm>
          <a:off x="1388745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2" name="フローチャート: 判断 371">
          <a:extLst>
            <a:ext uri="{FF2B5EF4-FFF2-40B4-BE49-F238E27FC236}">
              <a16:creationId xmlns:a16="http://schemas.microsoft.com/office/drawing/2014/main" id="{137CAEFD-C607-479D-A6A3-9A6E5F6DEDAA}"/>
            </a:ext>
          </a:extLst>
        </xdr:cNvPr>
        <xdr:cNvSpPr/>
      </xdr:nvSpPr>
      <xdr:spPr>
        <a:xfrm>
          <a:off x="130937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3" name="フローチャート: 判断 372">
          <a:extLst>
            <a:ext uri="{FF2B5EF4-FFF2-40B4-BE49-F238E27FC236}">
              <a16:creationId xmlns:a16="http://schemas.microsoft.com/office/drawing/2014/main" id="{24872ACB-3271-4FD7-AC97-B7C32EB12A04}"/>
            </a:ext>
          </a:extLst>
        </xdr:cNvPr>
        <xdr:cNvSpPr/>
      </xdr:nvSpPr>
      <xdr:spPr>
        <a:xfrm>
          <a:off x="122999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25BB5522-338D-48B9-91DB-8E6733743CC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CF3C65E-2618-405D-8914-8FBCBD77856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55754B91-C6C2-4E2A-9ED7-362F615D6D5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C618C366-AA0B-4196-BEAE-6B0DC5F47EC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575B92D7-65DF-4C1B-8BF2-E4EFD33CE6B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379" name="楕円 378">
          <a:extLst>
            <a:ext uri="{FF2B5EF4-FFF2-40B4-BE49-F238E27FC236}">
              <a16:creationId xmlns:a16="http://schemas.microsoft.com/office/drawing/2014/main" id="{1DA775CB-16FF-4F6D-9D21-5FEEEDECEA9F}"/>
            </a:ext>
          </a:extLst>
        </xdr:cNvPr>
        <xdr:cNvSpPr/>
      </xdr:nvSpPr>
      <xdr:spPr>
        <a:xfrm>
          <a:off x="1388745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80" name="楕円 379">
          <a:extLst>
            <a:ext uri="{FF2B5EF4-FFF2-40B4-BE49-F238E27FC236}">
              <a16:creationId xmlns:a16="http://schemas.microsoft.com/office/drawing/2014/main" id="{29BCFBFD-1D78-4DCF-B4D0-21F1918975EF}"/>
            </a:ext>
          </a:extLst>
        </xdr:cNvPr>
        <xdr:cNvSpPr/>
      </xdr:nvSpPr>
      <xdr:spPr>
        <a:xfrm>
          <a:off x="13093700" y="589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38</xdr:row>
      <xdr:rowOff>114300</xdr:rowOff>
    </xdr:to>
    <xdr:cxnSp macro="">
      <xdr:nvCxnSpPr>
        <xdr:cNvPr id="381" name="直線コネクタ 380">
          <a:extLst>
            <a:ext uri="{FF2B5EF4-FFF2-40B4-BE49-F238E27FC236}">
              <a16:creationId xmlns:a16="http://schemas.microsoft.com/office/drawing/2014/main" id="{EE299C7B-B306-4B07-BDF6-4A362B83130C}"/>
            </a:ext>
          </a:extLst>
        </xdr:cNvPr>
        <xdr:cNvCxnSpPr/>
      </xdr:nvCxnSpPr>
      <xdr:spPr>
        <a:xfrm>
          <a:off x="13144500" y="5944870"/>
          <a:ext cx="79375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382" name="楕円 381">
          <a:extLst>
            <a:ext uri="{FF2B5EF4-FFF2-40B4-BE49-F238E27FC236}">
              <a16:creationId xmlns:a16="http://schemas.microsoft.com/office/drawing/2014/main" id="{C27127DE-EBF1-45E9-A5D2-FF5676B0B2AB}"/>
            </a:ext>
          </a:extLst>
        </xdr:cNvPr>
        <xdr:cNvSpPr/>
      </xdr:nvSpPr>
      <xdr:spPr>
        <a:xfrm>
          <a:off x="12299950" y="5932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160020</xdr:rowOff>
    </xdr:from>
    <xdr:to>
      <xdr:col>76</xdr:col>
      <xdr:colOff>114300</xdr:colOff>
      <xdr:row>36</xdr:row>
      <xdr:rowOff>26670</xdr:rowOff>
    </xdr:to>
    <xdr:cxnSp macro="">
      <xdr:nvCxnSpPr>
        <xdr:cNvPr id="383" name="直線コネクタ 382">
          <a:extLst>
            <a:ext uri="{FF2B5EF4-FFF2-40B4-BE49-F238E27FC236}">
              <a16:creationId xmlns:a16="http://schemas.microsoft.com/office/drawing/2014/main" id="{317CF885-F754-471E-9ECB-22A4BD99F80C}"/>
            </a:ext>
          </a:extLst>
        </xdr:cNvPr>
        <xdr:cNvCxnSpPr/>
      </xdr:nvCxnSpPr>
      <xdr:spPr>
        <a:xfrm flipV="1">
          <a:off x="12344400" y="594487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BA888124-0443-4377-882E-D5D38888EA01}"/>
            </a:ext>
          </a:extLst>
        </xdr:cNvPr>
        <xdr:cNvSpPr txBox="1"/>
      </xdr:nvSpPr>
      <xdr:spPr>
        <a:xfrm>
          <a:off x="13742044"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4865BE57-B108-4E6E-9EBB-40EA29915A8A}"/>
            </a:ext>
          </a:extLst>
        </xdr:cNvPr>
        <xdr:cNvSpPr txBox="1"/>
      </xdr:nvSpPr>
      <xdr:spPr>
        <a:xfrm>
          <a:off x="12960994"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C50A938B-D5B0-4F4A-B9F1-2364D39958FB}"/>
            </a:ext>
          </a:extLst>
        </xdr:cNvPr>
        <xdr:cNvSpPr txBox="1"/>
      </xdr:nvSpPr>
      <xdr:spPr>
        <a:xfrm>
          <a:off x="12167244"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F60EEB6E-25FD-4245-ACA3-B203C77EAA5F}"/>
            </a:ext>
          </a:extLst>
        </xdr:cNvPr>
        <xdr:cNvSpPr txBox="1"/>
      </xdr:nvSpPr>
      <xdr:spPr>
        <a:xfrm>
          <a:off x="1374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88" name="n_2mainValue【認定こども園・幼稚園・保育所】&#10;有形固定資産減価償却率">
          <a:extLst>
            <a:ext uri="{FF2B5EF4-FFF2-40B4-BE49-F238E27FC236}">
              <a16:creationId xmlns:a16="http://schemas.microsoft.com/office/drawing/2014/main" id="{BB948A64-6370-48E7-A841-A4F8F8E63D55}"/>
            </a:ext>
          </a:extLst>
        </xdr:cNvPr>
        <xdr:cNvSpPr txBox="1"/>
      </xdr:nvSpPr>
      <xdr:spPr>
        <a:xfrm>
          <a:off x="1296099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389" name="n_3mainValue【認定こども園・幼稚園・保育所】&#10;有形固定資産減価償却率">
          <a:extLst>
            <a:ext uri="{FF2B5EF4-FFF2-40B4-BE49-F238E27FC236}">
              <a16:creationId xmlns:a16="http://schemas.microsoft.com/office/drawing/2014/main" id="{9C2A327B-CEE2-4306-B976-57269A86A75C}"/>
            </a:ext>
          </a:extLst>
        </xdr:cNvPr>
        <xdr:cNvSpPr txBox="1"/>
      </xdr:nvSpPr>
      <xdr:spPr>
        <a:xfrm>
          <a:off x="121672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FD2B17D3-158E-4F82-B07B-47D7B44E8B6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1A3FB981-7D3E-4EF0-BCEA-5167F73FED9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E153A5D8-54C1-4C6E-958F-7293C08B0AC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B08F9DE7-C57E-4E28-8FCB-FC7F745CF24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1CDDF3A4-693D-4B24-AC81-B7C044D6DD9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E446F4E-5BA8-479C-8E54-C56777506F8D}"/>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FA5179B8-CEC7-4B35-AB08-2FACEA87E3A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CC1857A5-295B-44E4-9E1B-D5A6CC36B34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871CB351-5BEF-4FF2-8672-CBC0242E3E9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F62D79D7-DC25-4C39-B5BE-37F58FE1366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F3D7C5A4-1235-46B6-85AE-EB8031F352EF}"/>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5C006E16-ED5B-4E94-970C-B8D1836F28D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5E3507EB-1B69-4D09-84B8-8C0BA23FB93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92FF47FB-2E0A-4662-B608-86BCB6286757}"/>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F822F434-1280-43ED-9E5A-0B1D96B74164}"/>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B7094BC5-2ADF-40A1-8FCE-98BDCDFEA18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3DF36C0F-860A-4BF8-B025-E5A3E777C2A5}"/>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F448757F-D715-4E1F-A5BC-7043913B1E14}"/>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F76BB5E-5527-46B0-BAA3-BC2BD12769BB}"/>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23A9734C-9751-4D8A-A2E1-E71D79826FA9}"/>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1AA60E46-FAF5-447F-9B03-52F9A4BAB75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11" name="直線コネクタ 410">
          <a:extLst>
            <a:ext uri="{FF2B5EF4-FFF2-40B4-BE49-F238E27FC236}">
              <a16:creationId xmlns:a16="http://schemas.microsoft.com/office/drawing/2014/main" id="{70661F9E-D4CE-4D6B-80D0-967A4795A8A3}"/>
            </a:ext>
          </a:extLst>
        </xdr:cNvPr>
        <xdr:cNvCxnSpPr/>
      </xdr:nvCxnSpPr>
      <xdr:spPr>
        <a:xfrm flipV="1">
          <a:off x="19951064" y="5590286"/>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411C53AF-835E-4F2F-9EBE-C8CC519D7FB4}"/>
            </a:ext>
          </a:extLst>
        </xdr:cNvPr>
        <xdr:cNvSpPr txBox="1"/>
      </xdr:nvSpPr>
      <xdr:spPr>
        <a:xfrm>
          <a:off x="19989800" y="68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3" name="直線コネクタ 412">
          <a:extLst>
            <a:ext uri="{FF2B5EF4-FFF2-40B4-BE49-F238E27FC236}">
              <a16:creationId xmlns:a16="http://schemas.microsoft.com/office/drawing/2014/main" id="{3528CDC0-ADF8-4EEE-86D4-7BA0F464D58B}"/>
            </a:ext>
          </a:extLst>
        </xdr:cNvPr>
        <xdr:cNvCxnSpPr/>
      </xdr:nvCxnSpPr>
      <xdr:spPr>
        <a:xfrm>
          <a:off x="19881850" y="68425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34900D26-962C-40E9-A025-24FD76E540EB}"/>
            </a:ext>
          </a:extLst>
        </xdr:cNvPr>
        <xdr:cNvSpPr txBox="1"/>
      </xdr:nvSpPr>
      <xdr:spPr>
        <a:xfrm>
          <a:off x="19989800"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5" name="直線コネクタ 414">
          <a:extLst>
            <a:ext uri="{FF2B5EF4-FFF2-40B4-BE49-F238E27FC236}">
              <a16:creationId xmlns:a16="http://schemas.microsoft.com/office/drawing/2014/main" id="{B1BA2012-0E9F-4E0D-88F9-296F6F692924}"/>
            </a:ext>
          </a:extLst>
        </xdr:cNvPr>
        <xdr:cNvCxnSpPr/>
      </xdr:nvCxnSpPr>
      <xdr:spPr>
        <a:xfrm>
          <a:off x="19881850" y="5590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8D29FBF2-1D64-4488-BF94-B053C573D4DA}"/>
            </a:ext>
          </a:extLst>
        </xdr:cNvPr>
        <xdr:cNvSpPr txBox="1"/>
      </xdr:nvSpPr>
      <xdr:spPr>
        <a:xfrm>
          <a:off x="19989800" y="6373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7" name="フローチャート: 判断 416">
          <a:extLst>
            <a:ext uri="{FF2B5EF4-FFF2-40B4-BE49-F238E27FC236}">
              <a16:creationId xmlns:a16="http://schemas.microsoft.com/office/drawing/2014/main" id="{CF95A5C2-EBC0-48DE-BF23-697AC1DF0A38}"/>
            </a:ext>
          </a:extLst>
        </xdr:cNvPr>
        <xdr:cNvSpPr/>
      </xdr:nvSpPr>
      <xdr:spPr>
        <a:xfrm>
          <a:off x="19900900" y="63947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8" name="フローチャート: 判断 417">
          <a:extLst>
            <a:ext uri="{FF2B5EF4-FFF2-40B4-BE49-F238E27FC236}">
              <a16:creationId xmlns:a16="http://schemas.microsoft.com/office/drawing/2014/main" id="{34F54C84-AFA2-464A-8F43-C065A62DAA07}"/>
            </a:ext>
          </a:extLst>
        </xdr:cNvPr>
        <xdr:cNvSpPr/>
      </xdr:nvSpPr>
      <xdr:spPr>
        <a:xfrm>
          <a:off x="19157950" y="63901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9" name="フローチャート: 判断 418">
          <a:extLst>
            <a:ext uri="{FF2B5EF4-FFF2-40B4-BE49-F238E27FC236}">
              <a16:creationId xmlns:a16="http://schemas.microsoft.com/office/drawing/2014/main" id="{92B01523-F149-4B0B-9C51-95FD424D5231}"/>
            </a:ext>
          </a:extLst>
        </xdr:cNvPr>
        <xdr:cNvSpPr/>
      </xdr:nvSpPr>
      <xdr:spPr>
        <a:xfrm>
          <a:off x="18345150" y="6380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20" name="フローチャート: 判断 419">
          <a:extLst>
            <a:ext uri="{FF2B5EF4-FFF2-40B4-BE49-F238E27FC236}">
              <a16:creationId xmlns:a16="http://schemas.microsoft.com/office/drawing/2014/main" id="{9B10D0F9-23FF-4BE0-979D-F3BC7A2984F5}"/>
            </a:ext>
          </a:extLst>
        </xdr:cNvPr>
        <xdr:cNvSpPr/>
      </xdr:nvSpPr>
      <xdr:spPr>
        <a:xfrm>
          <a:off x="175514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2B55F1EC-7E4A-495C-A055-7BB85E66F00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83D08E47-3552-4A93-8E17-A002F411D43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6088A4D-2521-4054-B87B-F3F208F76ED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80997F4-43BC-444A-816B-11FE893C519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75F5E1C-747F-41C4-8241-81FD188CE8A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116840</xdr:rowOff>
    </xdr:from>
    <xdr:to>
      <xdr:col>112</xdr:col>
      <xdr:colOff>38100</xdr:colOff>
      <xdr:row>36</xdr:row>
      <xdr:rowOff>46990</xdr:rowOff>
    </xdr:to>
    <xdr:sp macro="" textlink="">
      <xdr:nvSpPr>
        <xdr:cNvPr id="426" name="楕円 425">
          <a:extLst>
            <a:ext uri="{FF2B5EF4-FFF2-40B4-BE49-F238E27FC236}">
              <a16:creationId xmlns:a16="http://schemas.microsoft.com/office/drawing/2014/main" id="{096AEBC9-1C85-4FB5-BE2A-6B412C38FA98}"/>
            </a:ext>
          </a:extLst>
        </xdr:cNvPr>
        <xdr:cNvSpPr/>
      </xdr:nvSpPr>
      <xdr:spPr>
        <a:xfrm>
          <a:off x="19157950" y="5901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34544</xdr:rowOff>
    </xdr:from>
    <xdr:to>
      <xdr:col>107</xdr:col>
      <xdr:colOff>101600</xdr:colOff>
      <xdr:row>36</xdr:row>
      <xdr:rowOff>136144</xdr:rowOff>
    </xdr:to>
    <xdr:sp macro="" textlink="">
      <xdr:nvSpPr>
        <xdr:cNvPr id="427" name="楕円 426">
          <a:extLst>
            <a:ext uri="{FF2B5EF4-FFF2-40B4-BE49-F238E27FC236}">
              <a16:creationId xmlns:a16="http://schemas.microsoft.com/office/drawing/2014/main" id="{2A2834B9-01EF-4D7C-B3FA-EC262CBADE6F}"/>
            </a:ext>
          </a:extLst>
        </xdr:cNvPr>
        <xdr:cNvSpPr/>
      </xdr:nvSpPr>
      <xdr:spPr>
        <a:xfrm>
          <a:off x="1834515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167640</xdr:rowOff>
    </xdr:from>
    <xdr:to>
      <xdr:col>111</xdr:col>
      <xdr:colOff>177800</xdr:colOff>
      <xdr:row>36</xdr:row>
      <xdr:rowOff>85344</xdr:rowOff>
    </xdr:to>
    <xdr:cxnSp macro="">
      <xdr:nvCxnSpPr>
        <xdr:cNvPr id="428" name="直線コネクタ 427">
          <a:extLst>
            <a:ext uri="{FF2B5EF4-FFF2-40B4-BE49-F238E27FC236}">
              <a16:creationId xmlns:a16="http://schemas.microsoft.com/office/drawing/2014/main" id="{5FF73365-9359-4BCC-AB41-2C6788349C00}"/>
            </a:ext>
          </a:extLst>
        </xdr:cNvPr>
        <xdr:cNvCxnSpPr/>
      </xdr:nvCxnSpPr>
      <xdr:spPr>
        <a:xfrm flipV="1">
          <a:off x="18395950" y="5952490"/>
          <a:ext cx="80645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45974</xdr:rowOff>
    </xdr:from>
    <xdr:to>
      <xdr:col>102</xdr:col>
      <xdr:colOff>165100</xdr:colOff>
      <xdr:row>36</xdr:row>
      <xdr:rowOff>147574</xdr:rowOff>
    </xdr:to>
    <xdr:sp macro="" textlink="">
      <xdr:nvSpPr>
        <xdr:cNvPr id="429" name="楕円 428">
          <a:extLst>
            <a:ext uri="{FF2B5EF4-FFF2-40B4-BE49-F238E27FC236}">
              <a16:creationId xmlns:a16="http://schemas.microsoft.com/office/drawing/2014/main" id="{7B6E1CA5-9FEF-4814-BFF9-C651AB1BDC14}"/>
            </a:ext>
          </a:extLst>
        </xdr:cNvPr>
        <xdr:cNvSpPr/>
      </xdr:nvSpPr>
      <xdr:spPr>
        <a:xfrm>
          <a:off x="175514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96774</xdr:rowOff>
    </xdr:to>
    <xdr:cxnSp macro="">
      <xdr:nvCxnSpPr>
        <xdr:cNvPr id="430" name="直線コネクタ 429">
          <a:extLst>
            <a:ext uri="{FF2B5EF4-FFF2-40B4-BE49-F238E27FC236}">
              <a16:creationId xmlns:a16="http://schemas.microsoft.com/office/drawing/2014/main" id="{DD638AF2-A25D-455C-BE61-752ACCB29DB9}"/>
            </a:ext>
          </a:extLst>
        </xdr:cNvPr>
        <xdr:cNvCxnSpPr/>
      </xdr:nvCxnSpPr>
      <xdr:spPr>
        <a:xfrm flipV="1">
          <a:off x="17602200" y="6035294"/>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1" name="n_1aveValue【認定こども園・幼稚園・保育所】&#10;一人当たり面積">
          <a:extLst>
            <a:ext uri="{FF2B5EF4-FFF2-40B4-BE49-F238E27FC236}">
              <a16:creationId xmlns:a16="http://schemas.microsoft.com/office/drawing/2014/main" id="{E31D9300-5F35-43FB-9487-DE5331174B8F}"/>
            </a:ext>
          </a:extLst>
        </xdr:cNvPr>
        <xdr:cNvSpPr txBox="1"/>
      </xdr:nvSpPr>
      <xdr:spPr>
        <a:xfrm>
          <a:off x="1898022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2" name="n_2aveValue【認定こども園・幼稚園・保育所】&#10;一人当たり面積">
          <a:extLst>
            <a:ext uri="{FF2B5EF4-FFF2-40B4-BE49-F238E27FC236}">
              <a16:creationId xmlns:a16="http://schemas.microsoft.com/office/drawing/2014/main" id="{3F900482-104F-432F-832F-2AB112DC7E09}"/>
            </a:ext>
          </a:extLst>
        </xdr:cNvPr>
        <xdr:cNvSpPr txBox="1"/>
      </xdr:nvSpPr>
      <xdr:spPr>
        <a:xfrm>
          <a:off x="181801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33" name="n_3aveValue【認定こども園・幼稚園・保育所】&#10;一人当たり面積">
          <a:extLst>
            <a:ext uri="{FF2B5EF4-FFF2-40B4-BE49-F238E27FC236}">
              <a16:creationId xmlns:a16="http://schemas.microsoft.com/office/drawing/2014/main" id="{12EAFFCF-0A36-49FC-8E1C-32D83991B43D}"/>
            </a:ext>
          </a:extLst>
        </xdr:cNvPr>
        <xdr:cNvSpPr txBox="1"/>
      </xdr:nvSpPr>
      <xdr:spPr>
        <a:xfrm>
          <a:off x="17386377"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63517</xdr:rowOff>
    </xdr:from>
    <xdr:ext cx="469744" cy="259045"/>
    <xdr:sp macro="" textlink="">
      <xdr:nvSpPr>
        <xdr:cNvPr id="434" name="n_1mainValue【認定こども園・幼稚園・保育所】&#10;一人当たり面積">
          <a:extLst>
            <a:ext uri="{FF2B5EF4-FFF2-40B4-BE49-F238E27FC236}">
              <a16:creationId xmlns:a16="http://schemas.microsoft.com/office/drawing/2014/main" id="{E6E9FA1C-DE3D-4670-B3F5-5145DC624001}"/>
            </a:ext>
          </a:extLst>
        </xdr:cNvPr>
        <xdr:cNvSpPr txBox="1"/>
      </xdr:nvSpPr>
      <xdr:spPr>
        <a:xfrm>
          <a:off x="189802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35" name="n_2mainValue【認定こども園・幼稚園・保育所】&#10;一人当たり面積">
          <a:extLst>
            <a:ext uri="{FF2B5EF4-FFF2-40B4-BE49-F238E27FC236}">
              <a16:creationId xmlns:a16="http://schemas.microsoft.com/office/drawing/2014/main" id="{7C435F39-87C9-426C-A0AE-5613B39CD0EF}"/>
            </a:ext>
          </a:extLst>
        </xdr:cNvPr>
        <xdr:cNvSpPr txBox="1"/>
      </xdr:nvSpPr>
      <xdr:spPr>
        <a:xfrm>
          <a:off x="18180127" y="57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164101</xdr:rowOff>
    </xdr:from>
    <xdr:ext cx="469744" cy="259045"/>
    <xdr:sp macro="" textlink="">
      <xdr:nvSpPr>
        <xdr:cNvPr id="436" name="n_3mainValue【認定こども園・幼稚園・保育所】&#10;一人当たり面積">
          <a:extLst>
            <a:ext uri="{FF2B5EF4-FFF2-40B4-BE49-F238E27FC236}">
              <a16:creationId xmlns:a16="http://schemas.microsoft.com/office/drawing/2014/main" id="{E303E071-0236-479A-B546-6CF9E4C837EF}"/>
            </a:ext>
          </a:extLst>
        </xdr:cNvPr>
        <xdr:cNvSpPr txBox="1"/>
      </xdr:nvSpPr>
      <xdr:spPr>
        <a:xfrm>
          <a:off x="17386377" y="57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BCF09C3E-6D26-40F3-902C-82F80CBB907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897FCB02-F9E7-4E63-8283-322A98DF409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93E30377-ED04-4711-8AA9-F4D8FA475E7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E7B6FB97-CCD1-4989-8816-8D410FE2AB8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6AA48046-404E-4733-89B9-4743960CD4A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5AF4BF59-0AEB-4F6B-BCE2-D52F72E2299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ECE4CB2D-9836-493C-907D-A523D9F19FE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1CAC779-EAE4-47C0-984E-3753DBC61A8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88AAB506-1EB3-445C-B3BF-9197CFD21FF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7825F93C-CDD7-4F12-89A2-321AA6CE1A7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21CA85C3-A46B-4755-A8F3-D9A8FE0288AD}"/>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43D836FB-CCCF-4B48-804E-2C1FCA675D6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E0A68D92-9190-41FC-B200-36D2177DDF74}"/>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67681F78-2F52-4B19-9E5D-898744FF2EF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868E05D2-49E9-4A89-AF28-D4D1E203FF8E}"/>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DB4DD028-1B42-4B6F-A907-1591F642B45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97BF3B1B-64C5-48BA-9243-16EC9CE8F558}"/>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C4FF82FF-0EE0-4CB7-B659-1F171E1B7D0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60D109B3-02DD-48CC-824D-D4A5135811BF}"/>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293259D0-ACA1-4EC9-9BC5-BA206A3DF2F7}"/>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a:extLst>
            <a:ext uri="{FF2B5EF4-FFF2-40B4-BE49-F238E27FC236}">
              <a16:creationId xmlns:a16="http://schemas.microsoft.com/office/drawing/2014/main" id="{9C385668-C39E-4613-A6A4-1C4EADAFCD56}"/>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FF21109D-05A7-4FDC-8F5A-CAD128111C4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7A06665C-017D-49C9-A66B-C7DC69E57BBF}"/>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3286663C-905F-4224-A1DB-D4F3DAC8CB8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61" name="直線コネクタ 460">
          <a:extLst>
            <a:ext uri="{FF2B5EF4-FFF2-40B4-BE49-F238E27FC236}">
              <a16:creationId xmlns:a16="http://schemas.microsoft.com/office/drawing/2014/main" id="{B310BBD1-8143-494A-BF12-6BC310D53085}"/>
            </a:ext>
          </a:extLst>
        </xdr:cNvPr>
        <xdr:cNvCxnSpPr/>
      </xdr:nvCxnSpPr>
      <xdr:spPr>
        <a:xfrm flipV="1">
          <a:off x="14699614" y="915162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49DDD52D-BFDA-4FF8-9127-9402AE2E9444}"/>
            </a:ext>
          </a:extLst>
        </xdr:cNvPr>
        <xdr:cNvSpPr txBox="1"/>
      </xdr:nvSpPr>
      <xdr:spPr>
        <a:xfrm>
          <a:off x="1473835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3" name="直線コネクタ 462">
          <a:extLst>
            <a:ext uri="{FF2B5EF4-FFF2-40B4-BE49-F238E27FC236}">
              <a16:creationId xmlns:a16="http://schemas.microsoft.com/office/drawing/2014/main" id="{E3AD7890-6AB0-4D81-8B35-74B46DC4D778}"/>
            </a:ext>
          </a:extLst>
        </xdr:cNvPr>
        <xdr:cNvCxnSpPr/>
      </xdr:nvCxnSpPr>
      <xdr:spPr>
        <a:xfrm>
          <a:off x="14611350" y="10725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21386A33-8321-4CDC-99EA-B3FD3D2A72A4}"/>
            </a:ext>
          </a:extLst>
        </xdr:cNvPr>
        <xdr:cNvSpPr txBox="1"/>
      </xdr:nvSpPr>
      <xdr:spPr>
        <a:xfrm>
          <a:off x="1473835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5" name="直線コネクタ 464">
          <a:extLst>
            <a:ext uri="{FF2B5EF4-FFF2-40B4-BE49-F238E27FC236}">
              <a16:creationId xmlns:a16="http://schemas.microsoft.com/office/drawing/2014/main" id="{B53F25C0-E081-42DB-8D0D-48F02178C255}"/>
            </a:ext>
          </a:extLst>
        </xdr:cNvPr>
        <xdr:cNvCxnSpPr/>
      </xdr:nvCxnSpPr>
      <xdr:spPr>
        <a:xfrm>
          <a:off x="146113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504CD38C-F046-463C-94E1-B34FCE9F5836}"/>
            </a:ext>
          </a:extLst>
        </xdr:cNvPr>
        <xdr:cNvSpPr txBox="1"/>
      </xdr:nvSpPr>
      <xdr:spPr>
        <a:xfrm>
          <a:off x="1473835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7" name="フローチャート: 判断 466">
          <a:extLst>
            <a:ext uri="{FF2B5EF4-FFF2-40B4-BE49-F238E27FC236}">
              <a16:creationId xmlns:a16="http://schemas.microsoft.com/office/drawing/2014/main" id="{9FE0BFF6-A9DB-46CC-873E-14ACCEDB0DD1}"/>
            </a:ext>
          </a:extLst>
        </xdr:cNvPr>
        <xdr:cNvSpPr/>
      </xdr:nvSpPr>
      <xdr:spPr>
        <a:xfrm>
          <a:off x="14649450" y="10048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8" name="フローチャート: 判断 467">
          <a:extLst>
            <a:ext uri="{FF2B5EF4-FFF2-40B4-BE49-F238E27FC236}">
              <a16:creationId xmlns:a16="http://schemas.microsoft.com/office/drawing/2014/main" id="{9ECAFC3D-3EEA-4E90-8754-24FFB5F64BB9}"/>
            </a:ext>
          </a:extLst>
        </xdr:cNvPr>
        <xdr:cNvSpPr/>
      </xdr:nvSpPr>
      <xdr:spPr>
        <a:xfrm>
          <a:off x="1388745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9" name="フローチャート: 判断 468">
          <a:extLst>
            <a:ext uri="{FF2B5EF4-FFF2-40B4-BE49-F238E27FC236}">
              <a16:creationId xmlns:a16="http://schemas.microsoft.com/office/drawing/2014/main" id="{C1FF05CA-772F-4DA9-9133-0FD7AB4BCB82}"/>
            </a:ext>
          </a:extLst>
        </xdr:cNvPr>
        <xdr:cNvSpPr/>
      </xdr:nvSpPr>
      <xdr:spPr>
        <a:xfrm>
          <a:off x="13093700" y="1016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70" name="フローチャート: 判断 469">
          <a:extLst>
            <a:ext uri="{FF2B5EF4-FFF2-40B4-BE49-F238E27FC236}">
              <a16:creationId xmlns:a16="http://schemas.microsoft.com/office/drawing/2014/main" id="{5263DFCC-6A71-4F22-84F4-3B77FFB8CB50}"/>
            </a:ext>
          </a:extLst>
        </xdr:cNvPr>
        <xdr:cNvSpPr/>
      </xdr:nvSpPr>
      <xdr:spPr>
        <a:xfrm>
          <a:off x="12299950" y="1022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EE86EF3E-6F75-4319-88B4-5C6E2DBB8C2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BE2A92CC-070B-47D9-85CD-C0E84700700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7DF3353B-8BBD-42FC-B63F-B4368164B8E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A5ECB3CC-4697-4F77-AA98-BAA03F9641A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8C8A767F-6AE0-4FCC-8FB1-2FB5EE55D50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476" name="楕円 475">
          <a:extLst>
            <a:ext uri="{FF2B5EF4-FFF2-40B4-BE49-F238E27FC236}">
              <a16:creationId xmlns:a16="http://schemas.microsoft.com/office/drawing/2014/main" id="{C5210CB4-4782-45E4-952A-26118E9BB9D5}"/>
            </a:ext>
          </a:extLst>
        </xdr:cNvPr>
        <xdr:cNvSpPr/>
      </xdr:nvSpPr>
      <xdr:spPr>
        <a:xfrm>
          <a:off x="1388745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477" name="楕円 476">
          <a:extLst>
            <a:ext uri="{FF2B5EF4-FFF2-40B4-BE49-F238E27FC236}">
              <a16:creationId xmlns:a16="http://schemas.microsoft.com/office/drawing/2014/main" id="{12000D14-7445-4C27-8168-AAAE5FB79F99}"/>
            </a:ext>
          </a:extLst>
        </xdr:cNvPr>
        <xdr:cNvSpPr/>
      </xdr:nvSpPr>
      <xdr:spPr>
        <a:xfrm>
          <a:off x="1309370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61</xdr:row>
      <xdr:rowOff>148590</xdr:rowOff>
    </xdr:to>
    <xdr:cxnSp macro="">
      <xdr:nvCxnSpPr>
        <xdr:cNvPr id="478" name="直線コネクタ 477">
          <a:extLst>
            <a:ext uri="{FF2B5EF4-FFF2-40B4-BE49-F238E27FC236}">
              <a16:creationId xmlns:a16="http://schemas.microsoft.com/office/drawing/2014/main" id="{3EE03509-9473-4F07-9A44-BD856E652C59}"/>
            </a:ext>
          </a:extLst>
        </xdr:cNvPr>
        <xdr:cNvCxnSpPr/>
      </xdr:nvCxnSpPr>
      <xdr:spPr>
        <a:xfrm flipV="1">
          <a:off x="13144500" y="1018413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479" name="楕円 478">
          <a:extLst>
            <a:ext uri="{FF2B5EF4-FFF2-40B4-BE49-F238E27FC236}">
              <a16:creationId xmlns:a16="http://schemas.microsoft.com/office/drawing/2014/main" id="{6363EB71-4EEE-413D-8C22-6364E3DCA06D}"/>
            </a:ext>
          </a:extLst>
        </xdr:cNvPr>
        <xdr:cNvSpPr/>
      </xdr:nvSpPr>
      <xdr:spPr>
        <a:xfrm>
          <a:off x="12299950" y="9729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61</xdr:row>
      <xdr:rowOff>148590</xdr:rowOff>
    </xdr:to>
    <xdr:cxnSp macro="">
      <xdr:nvCxnSpPr>
        <xdr:cNvPr id="480" name="直線コネクタ 479">
          <a:extLst>
            <a:ext uri="{FF2B5EF4-FFF2-40B4-BE49-F238E27FC236}">
              <a16:creationId xmlns:a16="http://schemas.microsoft.com/office/drawing/2014/main" id="{49B121B1-2BF7-4888-85AA-512AB11028C3}"/>
            </a:ext>
          </a:extLst>
        </xdr:cNvPr>
        <xdr:cNvCxnSpPr/>
      </xdr:nvCxnSpPr>
      <xdr:spPr>
        <a:xfrm>
          <a:off x="12344400" y="9773920"/>
          <a:ext cx="800100" cy="4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81" name="n_1aveValue【学校施設】&#10;有形固定資産減価償却率">
          <a:extLst>
            <a:ext uri="{FF2B5EF4-FFF2-40B4-BE49-F238E27FC236}">
              <a16:creationId xmlns:a16="http://schemas.microsoft.com/office/drawing/2014/main" id="{86BAA27D-C735-4123-8355-D9EC99583A60}"/>
            </a:ext>
          </a:extLst>
        </xdr:cNvPr>
        <xdr:cNvSpPr txBox="1"/>
      </xdr:nvSpPr>
      <xdr:spPr>
        <a:xfrm>
          <a:off x="137420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82" name="n_2aveValue【学校施設】&#10;有形固定資産減価償却率">
          <a:extLst>
            <a:ext uri="{FF2B5EF4-FFF2-40B4-BE49-F238E27FC236}">
              <a16:creationId xmlns:a16="http://schemas.microsoft.com/office/drawing/2014/main" id="{F0005128-B8C4-43E8-B620-E9EE4630FB06}"/>
            </a:ext>
          </a:extLst>
        </xdr:cNvPr>
        <xdr:cNvSpPr txBox="1"/>
      </xdr:nvSpPr>
      <xdr:spPr>
        <a:xfrm>
          <a:off x="12960994" y="994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83" name="n_3aveValue【学校施設】&#10;有形固定資産減価償却率">
          <a:extLst>
            <a:ext uri="{FF2B5EF4-FFF2-40B4-BE49-F238E27FC236}">
              <a16:creationId xmlns:a16="http://schemas.microsoft.com/office/drawing/2014/main" id="{3B89DA75-C862-4048-8C41-130491B2BD6D}"/>
            </a:ext>
          </a:extLst>
        </xdr:cNvPr>
        <xdr:cNvSpPr txBox="1"/>
      </xdr:nvSpPr>
      <xdr:spPr>
        <a:xfrm>
          <a:off x="12167244" y="1031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484" name="n_1mainValue【学校施設】&#10;有形固定資産減価償却率">
          <a:extLst>
            <a:ext uri="{FF2B5EF4-FFF2-40B4-BE49-F238E27FC236}">
              <a16:creationId xmlns:a16="http://schemas.microsoft.com/office/drawing/2014/main" id="{98F20060-B086-428C-8DE1-8E782582B36A}"/>
            </a:ext>
          </a:extLst>
        </xdr:cNvPr>
        <xdr:cNvSpPr txBox="1"/>
      </xdr:nvSpPr>
      <xdr:spPr>
        <a:xfrm>
          <a:off x="1374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85" name="n_2mainValue【学校施設】&#10;有形固定資産減価償却率">
          <a:extLst>
            <a:ext uri="{FF2B5EF4-FFF2-40B4-BE49-F238E27FC236}">
              <a16:creationId xmlns:a16="http://schemas.microsoft.com/office/drawing/2014/main" id="{5DA692DB-000D-4204-98F1-002A86A19C4D}"/>
            </a:ext>
          </a:extLst>
        </xdr:cNvPr>
        <xdr:cNvSpPr txBox="1"/>
      </xdr:nvSpPr>
      <xdr:spPr>
        <a:xfrm>
          <a:off x="1296099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486" name="n_3mainValue【学校施設】&#10;有形固定資産減価償却率">
          <a:extLst>
            <a:ext uri="{FF2B5EF4-FFF2-40B4-BE49-F238E27FC236}">
              <a16:creationId xmlns:a16="http://schemas.microsoft.com/office/drawing/2014/main" id="{08656FB7-72F9-4F8D-B707-DE66BB054F99}"/>
            </a:ext>
          </a:extLst>
        </xdr:cNvPr>
        <xdr:cNvSpPr txBox="1"/>
      </xdr:nvSpPr>
      <xdr:spPr>
        <a:xfrm>
          <a:off x="12167244"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DA7B355-C595-4864-9552-154D549C811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8ACE5CC5-2C67-4C1C-9A18-2C44AD01688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C521A4D7-BD1B-4190-9319-E8CAE2B9C37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77E2D5EB-E955-4990-AD9F-360838F78C8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4C8000B6-C2CE-479A-B6E4-95E96C39354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3F553D76-E829-4514-80B9-70A40121CEDB}"/>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2DCC2E0C-7542-4541-808A-56E3872956B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9CE74913-989D-44B1-AEC7-C748D612510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50944C7B-E9BC-4053-B802-53A2E9AB33C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5BF4BA54-9FF6-4C88-881B-DADF3FC0B77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8028DB84-8430-4AB6-ABCF-A85FEE5B32D1}"/>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8" name="直線コネクタ 497">
          <a:extLst>
            <a:ext uri="{FF2B5EF4-FFF2-40B4-BE49-F238E27FC236}">
              <a16:creationId xmlns:a16="http://schemas.microsoft.com/office/drawing/2014/main" id="{C63715DE-7FF0-492A-98D7-019A4493500E}"/>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9" name="テキスト ボックス 498">
          <a:extLst>
            <a:ext uri="{FF2B5EF4-FFF2-40B4-BE49-F238E27FC236}">
              <a16:creationId xmlns:a16="http://schemas.microsoft.com/office/drawing/2014/main" id="{8F9F0D67-ADC3-4F34-9FCA-97A626C2E1CC}"/>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a:extLst>
            <a:ext uri="{FF2B5EF4-FFF2-40B4-BE49-F238E27FC236}">
              <a16:creationId xmlns:a16="http://schemas.microsoft.com/office/drawing/2014/main" id="{DB642A6C-4433-4459-836A-40B01F3FA825}"/>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a:extLst>
            <a:ext uri="{FF2B5EF4-FFF2-40B4-BE49-F238E27FC236}">
              <a16:creationId xmlns:a16="http://schemas.microsoft.com/office/drawing/2014/main" id="{39873559-088B-4942-8192-E03DF182A953}"/>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2" name="直線コネクタ 501">
          <a:extLst>
            <a:ext uri="{FF2B5EF4-FFF2-40B4-BE49-F238E27FC236}">
              <a16:creationId xmlns:a16="http://schemas.microsoft.com/office/drawing/2014/main" id="{ED691BA5-F3F2-4450-B7D8-35262178D27A}"/>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3" name="テキスト ボックス 502">
          <a:extLst>
            <a:ext uri="{FF2B5EF4-FFF2-40B4-BE49-F238E27FC236}">
              <a16:creationId xmlns:a16="http://schemas.microsoft.com/office/drawing/2014/main" id="{4C821E61-4543-4360-94F6-35B080D2CE5C}"/>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EAB2E99D-A983-4F48-9132-465784C9A30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8D0D0858-0E86-43F2-B3A8-78C2F54A2B7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a:extLst>
            <a:ext uri="{FF2B5EF4-FFF2-40B4-BE49-F238E27FC236}">
              <a16:creationId xmlns:a16="http://schemas.microsoft.com/office/drawing/2014/main" id="{C29136EA-568C-472F-B981-F96138CDBA3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7" name="直線コネクタ 506">
          <a:extLst>
            <a:ext uri="{FF2B5EF4-FFF2-40B4-BE49-F238E27FC236}">
              <a16:creationId xmlns:a16="http://schemas.microsoft.com/office/drawing/2014/main" id="{A70A549F-FD07-4774-92DC-A8A310D0A23C}"/>
            </a:ext>
          </a:extLst>
        </xdr:cNvPr>
        <xdr:cNvCxnSpPr/>
      </xdr:nvCxnSpPr>
      <xdr:spPr>
        <a:xfrm flipV="1">
          <a:off x="19951064" y="9363393"/>
          <a:ext cx="0" cy="11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8" name="【学校施設】&#10;一人当たり面積最小値テキスト">
          <a:extLst>
            <a:ext uri="{FF2B5EF4-FFF2-40B4-BE49-F238E27FC236}">
              <a16:creationId xmlns:a16="http://schemas.microsoft.com/office/drawing/2014/main" id="{14AC3733-3073-4E0D-A352-A54CD596AE39}"/>
            </a:ext>
          </a:extLst>
        </xdr:cNvPr>
        <xdr:cNvSpPr txBox="1"/>
      </xdr:nvSpPr>
      <xdr:spPr>
        <a:xfrm>
          <a:off x="19989800" y="1049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9" name="直線コネクタ 508">
          <a:extLst>
            <a:ext uri="{FF2B5EF4-FFF2-40B4-BE49-F238E27FC236}">
              <a16:creationId xmlns:a16="http://schemas.microsoft.com/office/drawing/2014/main" id="{541F56AE-B3B1-4648-A2FC-1DA30C6E6263}"/>
            </a:ext>
          </a:extLst>
        </xdr:cNvPr>
        <xdr:cNvCxnSpPr/>
      </xdr:nvCxnSpPr>
      <xdr:spPr>
        <a:xfrm>
          <a:off x="19881850" y="1049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10" name="【学校施設】&#10;一人当たり面積最大値テキスト">
          <a:extLst>
            <a:ext uri="{FF2B5EF4-FFF2-40B4-BE49-F238E27FC236}">
              <a16:creationId xmlns:a16="http://schemas.microsoft.com/office/drawing/2014/main" id="{7FAD9553-561E-4E1D-8531-4305E9162BE9}"/>
            </a:ext>
          </a:extLst>
        </xdr:cNvPr>
        <xdr:cNvSpPr txBox="1"/>
      </xdr:nvSpPr>
      <xdr:spPr>
        <a:xfrm>
          <a:off x="19989800" y="91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11" name="直線コネクタ 510">
          <a:extLst>
            <a:ext uri="{FF2B5EF4-FFF2-40B4-BE49-F238E27FC236}">
              <a16:creationId xmlns:a16="http://schemas.microsoft.com/office/drawing/2014/main" id="{B2EFC00A-E14E-4935-8ED2-C8C4A1D2C906}"/>
            </a:ext>
          </a:extLst>
        </xdr:cNvPr>
        <xdr:cNvCxnSpPr/>
      </xdr:nvCxnSpPr>
      <xdr:spPr>
        <a:xfrm>
          <a:off x="19881850" y="9363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2" name="【学校施設】&#10;一人当たり面積平均値テキスト">
          <a:extLst>
            <a:ext uri="{FF2B5EF4-FFF2-40B4-BE49-F238E27FC236}">
              <a16:creationId xmlns:a16="http://schemas.microsoft.com/office/drawing/2014/main" id="{70798F3C-FFCD-4DA2-B5F4-624D839429B7}"/>
            </a:ext>
          </a:extLst>
        </xdr:cNvPr>
        <xdr:cNvSpPr txBox="1"/>
      </xdr:nvSpPr>
      <xdr:spPr>
        <a:xfrm>
          <a:off x="19989800" y="10008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3" name="フローチャート: 判断 512">
          <a:extLst>
            <a:ext uri="{FF2B5EF4-FFF2-40B4-BE49-F238E27FC236}">
              <a16:creationId xmlns:a16="http://schemas.microsoft.com/office/drawing/2014/main" id="{E5C43B4B-76F7-451F-8DEC-200E4C9B28EB}"/>
            </a:ext>
          </a:extLst>
        </xdr:cNvPr>
        <xdr:cNvSpPr/>
      </xdr:nvSpPr>
      <xdr:spPr>
        <a:xfrm>
          <a:off x="19900900" y="10030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4" name="フローチャート: 判断 513">
          <a:extLst>
            <a:ext uri="{FF2B5EF4-FFF2-40B4-BE49-F238E27FC236}">
              <a16:creationId xmlns:a16="http://schemas.microsoft.com/office/drawing/2014/main" id="{3C3E7FB0-346F-437A-8E40-F478E7ECAF5A}"/>
            </a:ext>
          </a:extLst>
        </xdr:cNvPr>
        <xdr:cNvSpPr/>
      </xdr:nvSpPr>
      <xdr:spPr>
        <a:xfrm>
          <a:off x="19157950" y="10022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5" name="フローチャート: 判断 514">
          <a:extLst>
            <a:ext uri="{FF2B5EF4-FFF2-40B4-BE49-F238E27FC236}">
              <a16:creationId xmlns:a16="http://schemas.microsoft.com/office/drawing/2014/main" id="{838E22A2-4734-491E-A84B-853B088F61B4}"/>
            </a:ext>
          </a:extLst>
        </xdr:cNvPr>
        <xdr:cNvSpPr/>
      </xdr:nvSpPr>
      <xdr:spPr>
        <a:xfrm>
          <a:off x="18345150" y="100535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6" name="フローチャート: 判断 515">
          <a:extLst>
            <a:ext uri="{FF2B5EF4-FFF2-40B4-BE49-F238E27FC236}">
              <a16:creationId xmlns:a16="http://schemas.microsoft.com/office/drawing/2014/main" id="{69208288-7C02-46CA-8552-84721924D3FF}"/>
            </a:ext>
          </a:extLst>
        </xdr:cNvPr>
        <xdr:cNvSpPr/>
      </xdr:nvSpPr>
      <xdr:spPr>
        <a:xfrm>
          <a:off x="17551400" y="10069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3A2F8841-84D2-4F73-91D4-533278E8050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7D3E3947-3F73-4469-AB48-A151711BDF5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BF37F9FB-83ED-40FA-93B3-8B3281A04D2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70150FF-66DC-46A7-814D-E64630DDEAE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280018C-3517-450C-8C83-FCD1BB9BB98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36640</xdr:rowOff>
    </xdr:from>
    <xdr:to>
      <xdr:col>112</xdr:col>
      <xdr:colOff>38100</xdr:colOff>
      <xdr:row>59</xdr:row>
      <xdr:rowOff>138240</xdr:rowOff>
    </xdr:to>
    <xdr:sp macro="" textlink="">
      <xdr:nvSpPr>
        <xdr:cNvPr id="522" name="楕円 521">
          <a:extLst>
            <a:ext uri="{FF2B5EF4-FFF2-40B4-BE49-F238E27FC236}">
              <a16:creationId xmlns:a16="http://schemas.microsoft.com/office/drawing/2014/main" id="{C18DC95E-DE7E-416D-8BDC-74C46AC5BB7F}"/>
            </a:ext>
          </a:extLst>
        </xdr:cNvPr>
        <xdr:cNvSpPr/>
      </xdr:nvSpPr>
      <xdr:spPr>
        <a:xfrm>
          <a:off x="19157950" y="9783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109792</xdr:rowOff>
    </xdr:from>
    <xdr:to>
      <xdr:col>107</xdr:col>
      <xdr:colOff>101600</xdr:colOff>
      <xdr:row>60</xdr:row>
      <xdr:rowOff>39942</xdr:rowOff>
    </xdr:to>
    <xdr:sp macro="" textlink="">
      <xdr:nvSpPr>
        <xdr:cNvPr id="523" name="楕円 522">
          <a:extLst>
            <a:ext uri="{FF2B5EF4-FFF2-40B4-BE49-F238E27FC236}">
              <a16:creationId xmlns:a16="http://schemas.microsoft.com/office/drawing/2014/main" id="{08CFECF4-FDA1-4EC4-8DB9-5024FD76289C}"/>
            </a:ext>
          </a:extLst>
        </xdr:cNvPr>
        <xdr:cNvSpPr/>
      </xdr:nvSpPr>
      <xdr:spPr>
        <a:xfrm>
          <a:off x="18345150" y="9857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87440</xdr:rowOff>
    </xdr:from>
    <xdr:to>
      <xdr:col>111</xdr:col>
      <xdr:colOff>177800</xdr:colOff>
      <xdr:row>59</xdr:row>
      <xdr:rowOff>160592</xdr:rowOff>
    </xdr:to>
    <xdr:cxnSp macro="">
      <xdr:nvCxnSpPr>
        <xdr:cNvPr id="524" name="直線コネクタ 523">
          <a:extLst>
            <a:ext uri="{FF2B5EF4-FFF2-40B4-BE49-F238E27FC236}">
              <a16:creationId xmlns:a16="http://schemas.microsoft.com/office/drawing/2014/main" id="{15E15545-FEDD-410F-8ECE-5A1385D7A5AA}"/>
            </a:ext>
          </a:extLst>
        </xdr:cNvPr>
        <xdr:cNvCxnSpPr/>
      </xdr:nvCxnSpPr>
      <xdr:spPr>
        <a:xfrm flipV="1">
          <a:off x="18395950" y="9834690"/>
          <a:ext cx="8064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48641</xdr:rowOff>
    </xdr:from>
    <xdr:to>
      <xdr:col>102</xdr:col>
      <xdr:colOff>165100</xdr:colOff>
      <xdr:row>59</xdr:row>
      <xdr:rowOff>150241</xdr:rowOff>
    </xdr:to>
    <xdr:sp macro="" textlink="">
      <xdr:nvSpPr>
        <xdr:cNvPr id="525" name="楕円 524">
          <a:extLst>
            <a:ext uri="{FF2B5EF4-FFF2-40B4-BE49-F238E27FC236}">
              <a16:creationId xmlns:a16="http://schemas.microsoft.com/office/drawing/2014/main" id="{8AD9A324-2AD2-40B4-8E4F-227050E9375D}"/>
            </a:ext>
          </a:extLst>
        </xdr:cNvPr>
        <xdr:cNvSpPr/>
      </xdr:nvSpPr>
      <xdr:spPr>
        <a:xfrm>
          <a:off x="17551400" y="97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99441</xdr:rowOff>
    </xdr:from>
    <xdr:to>
      <xdr:col>107</xdr:col>
      <xdr:colOff>50800</xdr:colOff>
      <xdr:row>59</xdr:row>
      <xdr:rowOff>160592</xdr:rowOff>
    </xdr:to>
    <xdr:cxnSp macro="">
      <xdr:nvCxnSpPr>
        <xdr:cNvPr id="526" name="直線コネクタ 525">
          <a:extLst>
            <a:ext uri="{FF2B5EF4-FFF2-40B4-BE49-F238E27FC236}">
              <a16:creationId xmlns:a16="http://schemas.microsoft.com/office/drawing/2014/main" id="{DA5FA358-4B8A-4070-A1CF-1AAF9C47D5C3}"/>
            </a:ext>
          </a:extLst>
        </xdr:cNvPr>
        <xdr:cNvCxnSpPr/>
      </xdr:nvCxnSpPr>
      <xdr:spPr>
        <a:xfrm>
          <a:off x="17602200" y="9846691"/>
          <a:ext cx="79375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7" name="n_1aveValue【学校施設】&#10;一人当たり面積">
          <a:extLst>
            <a:ext uri="{FF2B5EF4-FFF2-40B4-BE49-F238E27FC236}">
              <a16:creationId xmlns:a16="http://schemas.microsoft.com/office/drawing/2014/main" id="{EE5DED9E-C09B-4A4A-A308-9BD2202E947D}"/>
            </a:ext>
          </a:extLst>
        </xdr:cNvPr>
        <xdr:cNvSpPr txBox="1"/>
      </xdr:nvSpPr>
      <xdr:spPr>
        <a:xfrm>
          <a:off x="18980227" y="1010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8" name="n_2aveValue【学校施設】&#10;一人当たり面積">
          <a:extLst>
            <a:ext uri="{FF2B5EF4-FFF2-40B4-BE49-F238E27FC236}">
              <a16:creationId xmlns:a16="http://schemas.microsoft.com/office/drawing/2014/main" id="{B55A84C3-960A-4C32-83AA-5710C2854519}"/>
            </a:ext>
          </a:extLst>
        </xdr:cNvPr>
        <xdr:cNvSpPr txBox="1"/>
      </xdr:nvSpPr>
      <xdr:spPr>
        <a:xfrm>
          <a:off x="18180127" y="101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29" name="n_3aveValue【学校施設】&#10;一人当たり面積">
          <a:extLst>
            <a:ext uri="{FF2B5EF4-FFF2-40B4-BE49-F238E27FC236}">
              <a16:creationId xmlns:a16="http://schemas.microsoft.com/office/drawing/2014/main" id="{5AF3D4AD-E9B5-4C0A-A9A4-59B00E6DE8C3}"/>
            </a:ext>
          </a:extLst>
        </xdr:cNvPr>
        <xdr:cNvSpPr txBox="1"/>
      </xdr:nvSpPr>
      <xdr:spPr>
        <a:xfrm>
          <a:off x="17386377" y="1015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154767</xdr:rowOff>
    </xdr:from>
    <xdr:ext cx="469744" cy="259045"/>
    <xdr:sp macro="" textlink="">
      <xdr:nvSpPr>
        <xdr:cNvPr id="530" name="n_1mainValue【学校施設】&#10;一人当たり面積">
          <a:extLst>
            <a:ext uri="{FF2B5EF4-FFF2-40B4-BE49-F238E27FC236}">
              <a16:creationId xmlns:a16="http://schemas.microsoft.com/office/drawing/2014/main" id="{E27E2A08-F025-40C7-9744-D172A3943AA6}"/>
            </a:ext>
          </a:extLst>
        </xdr:cNvPr>
        <xdr:cNvSpPr txBox="1"/>
      </xdr:nvSpPr>
      <xdr:spPr>
        <a:xfrm>
          <a:off x="18980227" y="957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56469</xdr:rowOff>
    </xdr:from>
    <xdr:ext cx="469744" cy="259045"/>
    <xdr:sp macro="" textlink="">
      <xdr:nvSpPr>
        <xdr:cNvPr id="531" name="n_2mainValue【学校施設】&#10;一人当たり面積">
          <a:extLst>
            <a:ext uri="{FF2B5EF4-FFF2-40B4-BE49-F238E27FC236}">
              <a16:creationId xmlns:a16="http://schemas.microsoft.com/office/drawing/2014/main" id="{416A7ACF-7CAF-4D78-B213-A6540C478800}"/>
            </a:ext>
          </a:extLst>
        </xdr:cNvPr>
        <xdr:cNvSpPr txBox="1"/>
      </xdr:nvSpPr>
      <xdr:spPr>
        <a:xfrm>
          <a:off x="18180127" y="963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166768</xdr:rowOff>
    </xdr:from>
    <xdr:ext cx="469744" cy="259045"/>
    <xdr:sp macro="" textlink="">
      <xdr:nvSpPr>
        <xdr:cNvPr id="532" name="n_3mainValue【学校施設】&#10;一人当たり面積">
          <a:extLst>
            <a:ext uri="{FF2B5EF4-FFF2-40B4-BE49-F238E27FC236}">
              <a16:creationId xmlns:a16="http://schemas.microsoft.com/office/drawing/2014/main" id="{907E8DDA-A12A-44FD-8463-CA4D7A96498D}"/>
            </a:ext>
          </a:extLst>
        </xdr:cNvPr>
        <xdr:cNvSpPr txBox="1"/>
      </xdr:nvSpPr>
      <xdr:spPr>
        <a:xfrm>
          <a:off x="17386377" y="958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CA3AA57F-9C5E-47CE-BF8B-493F0B63194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8F94D0B5-1FA4-4EBE-B558-91744FAD858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F00DC43E-2896-41AE-990D-DB54D2C9476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2D408EBC-9214-4DB0-9589-3472F6794AE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A165C51F-983C-43F1-99EF-31AA0AEF3C3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D148DA8B-A72F-4A15-809D-E2E535885A3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1DABD04D-52CD-4A79-8294-E5669D4AA7F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7B836FD1-46A3-4B7F-B3CE-317CEDCC4B6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C4C62CA4-2333-44AA-ADD5-8680E63C3C1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14933AE5-B3D0-4489-A4AE-C20F87F32EA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a:extLst>
            <a:ext uri="{FF2B5EF4-FFF2-40B4-BE49-F238E27FC236}">
              <a16:creationId xmlns:a16="http://schemas.microsoft.com/office/drawing/2014/main" id="{40EEB6B6-03DC-4C4B-8BDB-6D9071E61F5B}"/>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B4FF0A89-72CD-41E0-AB5C-D35BCD78439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a:extLst>
            <a:ext uri="{FF2B5EF4-FFF2-40B4-BE49-F238E27FC236}">
              <a16:creationId xmlns:a16="http://schemas.microsoft.com/office/drawing/2014/main" id="{FE6CE0B6-5A79-4E3D-8F88-642FB15A231E}"/>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190EBE6A-FF3C-475D-822B-798CECC5533B}"/>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CEF6B067-9446-45D1-88F8-68508DFB2D5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719E63C2-6771-40FA-9F24-22E1D4EFC20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3FB11F23-7BDC-443A-A702-A7B384124D9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F096C89A-386A-4504-B29B-ED15286B3D9E}"/>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4A1C1180-160D-47FC-8F06-86BC8E94298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DBDBC6DE-BF5C-4F66-9335-679591E2B824}"/>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3" name="テキスト ボックス 552">
          <a:extLst>
            <a:ext uri="{FF2B5EF4-FFF2-40B4-BE49-F238E27FC236}">
              <a16:creationId xmlns:a16="http://schemas.microsoft.com/office/drawing/2014/main" id="{54E889D5-660E-413A-B18E-892FF8BD8954}"/>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D4D2F9F4-C23A-4050-BC65-3A20131B495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0CC84777-4FC2-4028-AF4C-268C92B043C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a:extLst>
            <a:ext uri="{FF2B5EF4-FFF2-40B4-BE49-F238E27FC236}">
              <a16:creationId xmlns:a16="http://schemas.microsoft.com/office/drawing/2014/main" id="{6BDCFFB2-5B82-4985-8841-853EC7F9CA9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57" name="直線コネクタ 556">
          <a:extLst>
            <a:ext uri="{FF2B5EF4-FFF2-40B4-BE49-F238E27FC236}">
              <a16:creationId xmlns:a16="http://schemas.microsoft.com/office/drawing/2014/main" id="{358ACE46-7C77-47D6-97DB-28789D9F178A}"/>
            </a:ext>
          </a:extLst>
        </xdr:cNvPr>
        <xdr:cNvCxnSpPr/>
      </xdr:nvCxnSpPr>
      <xdr:spPr>
        <a:xfrm flipV="1">
          <a:off x="14699614" y="12899389"/>
          <a:ext cx="0" cy="141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8" name="【児童館】&#10;有形固定資産減価償却率最小値テキスト">
          <a:extLst>
            <a:ext uri="{FF2B5EF4-FFF2-40B4-BE49-F238E27FC236}">
              <a16:creationId xmlns:a16="http://schemas.microsoft.com/office/drawing/2014/main" id="{EDE44E12-32AE-4533-942E-85EDE1CE7451}"/>
            </a:ext>
          </a:extLst>
        </xdr:cNvPr>
        <xdr:cNvSpPr txBox="1"/>
      </xdr:nvSpPr>
      <xdr:spPr>
        <a:xfrm>
          <a:off x="1473835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a:extLst>
            <a:ext uri="{FF2B5EF4-FFF2-40B4-BE49-F238E27FC236}">
              <a16:creationId xmlns:a16="http://schemas.microsoft.com/office/drawing/2014/main" id="{98B8E04D-4752-4456-91BB-925EB38C26DF}"/>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60" name="【児童館】&#10;有形固定資産減価償却率最大値テキスト">
          <a:extLst>
            <a:ext uri="{FF2B5EF4-FFF2-40B4-BE49-F238E27FC236}">
              <a16:creationId xmlns:a16="http://schemas.microsoft.com/office/drawing/2014/main" id="{CD302550-989B-43C8-AABE-569A076BC9D2}"/>
            </a:ext>
          </a:extLst>
        </xdr:cNvPr>
        <xdr:cNvSpPr txBox="1"/>
      </xdr:nvSpPr>
      <xdr:spPr>
        <a:xfrm>
          <a:off x="14738350"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61" name="直線コネクタ 560">
          <a:extLst>
            <a:ext uri="{FF2B5EF4-FFF2-40B4-BE49-F238E27FC236}">
              <a16:creationId xmlns:a16="http://schemas.microsoft.com/office/drawing/2014/main" id="{6F856ED0-D817-4473-B299-F5C824E23A7B}"/>
            </a:ext>
          </a:extLst>
        </xdr:cNvPr>
        <xdr:cNvCxnSpPr/>
      </xdr:nvCxnSpPr>
      <xdr:spPr>
        <a:xfrm>
          <a:off x="146113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62" name="【児童館】&#10;有形固定資産減価償却率平均値テキスト">
          <a:extLst>
            <a:ext uri="{FF2B5EF4-FFF2-40B4-BE49-F238E27FC236}">
              <a16:creationId xmlns:a16="http://schemas.microsoft.com/office/drawing/2014/main" id="{88B38D02-7638-44C6-BB47-C55D739CF63A}"/>
            </a:ext>
          </a:extLst>
        </xdr:cNvPr>
        <xdr:cNvSpPr txBox="1"/>
      </xdr:nvSpPr>
      <xdr:spPr>
        <a:xfrm>
          <a:off x="1473835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63" name="フローチャート: 判断 562">
          <a:extLst>
            <a:ext uri="{FF2B5EF4-FFF2-40B4-BE49-F238E27FC236}">
              <a16:creationId xmlns:a16="http://schemas.microsoft.com/office/drawing/2014/main" id="{833EC529-8678-432A-8F3B-58117E67780C}"/>
            </a:ext>
          </a:extLst>
        </xdr:cNvPr>
        <xdr:cNvSpPr/>
      </xdr:nvSpPr>
      <xdr:spPr>
        <a:xfrm>
          <a:off x="14649450" y="135851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64" name="フローチャート: 判断 563">
          <a:extLst>
            <a:ext uri="{FF2B5EF4-FFF2-40B4-BE49-F238E27FC236}">
              <a16:creationId xmlns:a16="http://schemas.microsoft.com/office/drawing/2014/main" id="{FD493E33-22A4-4F0B-8013-C2A8A08C6D59}"/>
            </a:ext>
          </a:extLst>
        </xdr:cNvPr>
        <xdr:cNvSpPr/>
      </xdr:nvSpPr>
      <xdr:spPr>
        <a:xfrm>
          <a:off x="138874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65" name="フローチャート: 判断 564">
          <a:extLst>
            <a:ext uri="{FF2B5EF4-FFF2-40B4-BE49-F238E27FC236}">
              <a16:creationId xmlns:a16="http://schemas.microsoft.com/office/drawing/2014/main" id="{AAACE244-AEBD-4A65-BA32-31C0BC57AA4C}"/>
            </a:ext>
          </a:extLst>
        </xdr:cNvPr>
        <xdr:cNvSpPr/>
      </xdr:nvSpPr>
      <xdr:spPr>
        <a:xfrm>
          <a:off x="130937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6" name="フローチャート: 判断 565">
          <a:extLst>
            <a:ext uri="{FF2B5EF4-FFF2-40B4-BE49-F238E27FC236}">
              <a16:creationId xmlns:a16="http://schemas.microsoft.com/office/drawing/2014/main" id="{1DD6915A-BB39-4864-92E7-8E6DA7FEE6C8}"/>
            </a:ext>
          </a:extLst>
        </xdr:cNvPr>
        <xdr:cNvSpPr/>
      </xdr:nvSpPr>
      <xdr:spPr>
        <a:xfrm>
          <a:off x="122999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8F27C1D-E55A-498C-98EB-2FA55DD1E5B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701DD92A-CAE7-40E9-A0AB-61A33767690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39FEA88C-122F-483A-858E-3BD4A77E94E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393CAF71-6878-482A-B6D2-C765983E237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208445F-723D-4963-9FF2-FF79C6AF2FF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72" name="楕円 571">
          <a:extLst>
            <a:ext uri="{FF2B5EF4-FFF2-40B4-BE49-F238E27FC236}">
              <a16:creationId xmlns:a16="http://schemas.microsoft.com/office/drawing/2014/main" id="{3433AB67-F7A6-49CB-BE26-EDA197F8551B}"/>
            </a:ext>
          </a:extLst>
        </xdr:cNvPr>
        <xdr:cNvSpPr/>
      </xdr:nvSpPr>
      <xdr:spPr>
        <a:xfrm>
          <a:off x="138874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73" name="楕円 572">
          <a:extLst>
            <a:ext uri="{FF2B5EF4-FFF2-40B4-BE49-F238E27FC236}">
              <a16:creationId xmlns:a16="http://schemas.microsoft.com/office/drawing/2014/main" id="{E674049B-2E46-4DCD-A401-0B2D78A1821F}"/>
            </a:ext>
          </a:extLst>
        </xdr:cNvPr>
        <xdr:cNvSpPr/>
      </xdr:nvSpPr>
      <xdr:spPr>
        <a:xfrm>
          <a:off x="130937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74" name="直線コネクタ 573">
          <a:extLst>
            <a:ext uri="{FF2B5EF4-FFF2-40B4-BE49-F238E27FC236}">
              <a16:creationId xmlns:a16="http://schemas.microsoft.com/office/drawing/2014/main" id="{FB43AA95-3C4D-4728-A03F-CB7B64C57E30}"/>
            </a:ext>
          </a:extLst>
        </xdr:cNvPr>
        <xdr:cNvCxnSpPr/>
      </xdr:nvCxnSpPr>
      <xdr:spPr>
        <a:xfrm>
          <a:off x="13144500" y="12852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575" name="楕円 574">
          <a:extLst>
            <a:ext uri="{FF2B5EF4-FFF2-40B4-BE49-F238E27FC236}">
              <a16:creationId xmlns:a16="http://schemas.microsoft.com/office/drawing/2014/main" id="{C22737C1-62A7-416D-AB45-7F17428F3527}"/>
            </a:ext>
          </a:extLst>
        </xdr:cNvPr>
        <xdr:cNvSpPr/>
      </xdr:nvSpPr>
      <xdr:spPr>
        <a:xfrm>
          <a:off x="12299950" y="1346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81</xdr:row>
      <xdr:rowOff>137161</xdr:rowOff>
    </xdr:to>
    <xdr:cxnSp macro="">
      <xdr:nvCxnSpPr>
        <xdr:cNvPr id="576" name="直線コネクタ 575">
          <a:extLst>
            <a:ext uri="{FF2B5EF4-FFF2-40B4-BE49-F238E27FC236}">
              <a16:creationId xmlns:a16="http://schemas.microsoft.com/office/drawing/2014/main" id="{4E113E63-981A-46A0-AB2E-7917BD7A7D9D}"/>
            </a:ext>
          </a:extLst>
        </xdr:cNvPr>
        <xdr:cNvCxnSpPr/>
      </xdr:nvCxnSpPr>
      <xdr:spPr>
        <a:xfrm flipV="1">
          <a:off x="12344400" y="12852400"/>
          <a:ext cx="800100" cy="6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77" name="n_1aveValue【児童館】&#10;有形固定資産減価償却率">
          <a:extLst>
            <a:ext uri="{FF2B5EF4-FFF2-40B4-BE49-F238E27FC236}">
              <a16:creationId xmlns:a16="http://schemas.microsoft.com/office/drawing/2014/main" id="{CC5AB4EF-B84C-4E96-ABF3-B2A5C1B82893}"/>
            </a:ext>
          </a:extLst>
        </xdr:cNvPr>
        <xdr:cNvSpPr txBox="1"/>
      </xdr:nvSpPr>
      <xdr:spPr>
        <a:xfrm>
          <a:off x="1374204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78" name="n_2aveValue【児童館】&#10;有形固定資産減価償却率">
          <a:extLst>
            <a:ext uri="{FF2B5EF4-FFF2-40B4-BE49-F238E27FC236}">
              <a16:creationId xmlns:a16="http://schemas.microsoft.com/office/drawing/2014/main" id="{D523A239-AFE7-468E-B12B-9C5B6CA916D1}"/>
            </a:ext>
          </a:extLst>
        </xdr:cNvPr>
        <xdr:cNvSpPr txBox="1"/>
      </xdr:nvSpPr>
      <xdr:spPr>
        <a:xfrm>
          <a:off x="1296099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79" name="n_3aveValue【児童館】&#10;有形固定資産減価償却率">
          <a:extLst>
            <a:ext uri="{FF2B5EF4-FFF2-40B4-BE49-F238E27FC236}">
              <a16:creationId xmlns:a16="http://schemas.microsoft.com/office/drawing/2014/main" id="{0A2ED5E6-D32A-4FAB-A5A8-18C9D5B7DEBF}"/>
            </a:ext>
          </a:extLst>
        </xdr:cNvPr>
        <xdr:cNvSpPr txBox="1"/>
      </xdr:nvSpPr>
      <xdr:spPr>
        <a:xfrm>
          <a:off x="121672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80" name="n_1mainValue【児童館】&#10;有形固定資産減価償却率">
          <a:extLst>
            <a:ext uri="{FF2B5EF4-FFF2-40B4-BE49-F238E27FC236}">
              <a16:creationId xmlns:a16="http://schemas.microsoft.com/office/drawing/2014/main" id="{277AF963-E508-4D9C-A464-E10AA77B0EDA}"/>
            </a:ext>
          </a:extLst>
        </xdr:cNvPr>
        <xdr:cNvSpPr txBox="1"/>
      </xdr:nvSpPr>
      <xdr:spPr>
        <a:xfrm>
          <a:off x="137160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81" name="n_2mainValue【児童館】&#10;有形固定資産減価償却率">
          <a:extLst>
            <a:ext uri="{FF2B5EF4-FFF2-40B4-BE49-F238E27FC236}">
              <a16:creationId xmlns:a16="http://schemas.microsoft.com/office/drawing/2014/main" id="{7034E3FB-FCD9-42A4-8F62-D1CDEC4F9B67}"/>
            </a:ext>
          </a:extLst>
        </xdr:cNvPr>
        <xdr:cNvSpPr txBox="1"/>
      </xdr:nvSpPr>
      <xdr:spPr>
        <a:xfrm>
          <a:off x="129286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582" name="n_3mainValue【児童館】&#10;有形固定資産減価償却率">
          <a:extLst>
            <a:ext uri="{FF2B5EF4-FFF2-40B4-BE49-F238E27FC236}">
              <a16:creationId xmlns:a16="http://schemas.microsoft.com/office/drawing/2014/main" id="{AD5B22C1-3F7C-415E-A3C6-16058D263BF9}"/>
            </a:ext>
          </a:extLst>
        </xdr:cNvPr>
        <xdr:cNvSpPr txBox="1"/>
      </xdr:nvSpPr>
      <xdr:spPr>
        <a:xfrm>
          <a:off x="121672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BB0D5D2-2C95-4841-8511-69D9E2A375D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90F828F-31E1-48F9-898A-B1D06629F89B}"/>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B76F234A-C3C6-420C-87E2-AEC61A67031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BCD486A1-964D-47BD-BCB4-FA6809680E2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CFFE1FB-6DF0-48CA-BEF6-EF9591BAD28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27246AF-C739-4613-99DE-05A176C3783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0CFB353-C650-4C54-A5F1-47BDF9C1E7A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17D70680-9FB2-49D5-BBF1-4E4709A03DD4}"/>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144025-2B5D-46B2-BB0F-40E4862D42E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6EDC3B23-3767-45C8-9805-9B97CDEAD36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701AC63A-E844-4936-8CAC-844F18CF8D85}"/>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C408AD06-14B8-4193-A45C-986D6992931A}"/>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287FCD8D-91FE-442C-AC0B-6E447810077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35849B21-91D0-4A9F-9CA7-752F3C7E1975}"/>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65AC313A-C510-43DF-9E5F-DA4CA560621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5671F500-8D01-4E1F-90B6-BDD5AD93BA21}"/>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3C1C5767-F454-4B45-971F-65F404DD8BA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86B068E6-06E9-44C2-A679-7655BDFD97F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D6123BE-E8DC-47F2-B262-740AEF3C4696}"/>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81A8ADAA-EDD5-4276-8C04-C72A16D7334D}"/>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FC9FB9A8-35E6-48AE-A4B6-BA3C684A432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CDF94F16-1AB0-41DC-BB07-19C6C4797B8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DABC4A9D-3667-4C21-A27A-84E32857FBA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06" name="直線コネクタ 605">
          <a:extLst>
            <a:ext uri="{FF2B5EF4-FFF2-40B4-BE49-F238E27FC236}">
              <a16:creationId xmlns:a16="http://schemas.microsoft.com/office/drawing/2014/main" id="{8DDA0235-6D51-40AD-99B5-1499782358F7}"/>
            </a:ext>
          </a:extLst>
        </xdr:cNvPr>
        <xdr:cNvCxnSpPr/>
      </xdr:nvCxnSpPr>
      <xdr:spPr>
        <a:xfrm flipV="1">
          <a:off x="19951064" y="130111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7" name="【児童館】&#10;一人当たり面積最小値テキスト">
          <a:extLst>
            <a:ext uri="{FF2B5EF4-FFF2-40B4-BE49-F238E27FC236}">
              <a16:creationId xmlns:a16="http://schemas.microsoft.com/office/drawing/2014/main" id="{126C839F-7AED-4954-A4BD-D1BC118A8237}"/>
            </a:ext>
          </a:extLst>
        </xdr:cNvPr>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8" name="直線コネクタ 607">
          <a:extLst>
            <a:ext uri="{FF2B5EF4-FFF2-40B4-BE49-F238E27FC236}">
              <a16:creationId xmlns:a16="http://schemas.microsoft.com/office/drawing/2014/main" id="{6C1FB9CF-F9C3-4CBF-8C10-836FBB9F1508}"/>
            </a:ext>
          </a:extLst>
        </xdr:cNvPr>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9" name="【児童館】&#10;一人当たり面積最大値テキスト">
          <a:extLst>
            <a:ext uri="{FF2B5EF4-FFF2-40B4-BE49-F238E27FC236}">
              <a16:creationId xmlns:a16="http://schemas.microsoft.com/office/drawing/2014/main" id="{8C5D2134-74C0-44F8-92BD-BC2B9060627B}"/>
            </a:ext>
          </a:extLst>
        </xdr:cNvPr>
        <xdr:cNvSpPr txBox="1"/>
      </xdr:nvSpPr>
      <xdr:spPr>
        <a:xfrm>
          <a:off x="19989800" y="127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10" name="直線コネクタ 609">
          <a:extLst>
            <a:ext uri="{FF2B5EF4-FFF2-40B4-BE49-F238E27FC236}">
              <a16:creationId xmlns:a16="http://schemas.microsoft.com/office/drawing/2014/main" id="{7A354563-9C97-4094-AA52-A7BE51F9DA66}"/>
            </a:ext>
          </a:extLst>
        </xdr:cNvPr>
        <xdr:cNvCxnSpPr/>
      </xdr:nvCxnSpPr>
      <xdr:spPr>
        <a:xfrm>
          <a:off x="19881850" y="1301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1" name="【児童館】&#10;一人当たり面積平均値テキスト">
          <a:extLst>
            <a:ext uri="{FF2B5EF4-FFF2-40B4-BE49-F238E27FC236}">
              <a16:creationId xmlns:a16="http://schemas.microsoft.com/office/drawing/2014/main" id="{A8D5C582-5A9E-4592-9CC7-C08A86A11336}"/>
            </a:ext>
          </a:extLst>
        </xdr:cNvPr>
        <xdr:cNvSpPr txBox="1"/>
      </xdr:nvSpPr>
      <xdr:spPr>
        <a:xfrm>
          <a:off x="19989800" y="1371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12" name="フローチャート: 判断 611">
          <a:extLst>
            <a:ext uri="{FF2B5EF4-FFF2-40B4-BE49-F238E27FC236}">
              <a16:creationId xmlns:a16="http://schemas.microsoft.com/office/drawing/2014/main" id="{8725EAF4-A04D-451B-BDEF-2B28BA238AEF}"/>
            </a:ext>
          </a:extLst>
        </xdr:cNvPr>
        <xdr:cNvSpPr/>
      </xdr:nvSpPr>
      <xdr:spPr>
        <a:xfrm>
          <a:off x="199009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3" name="フローチャート: 判断 612">
          <a:extLst>
            <a:ext uri="{FF2B5EF4-FFF2-40B4-BE49-F238E27FC236}">
              <a16:creationId xmlns:a16="http://schemas.microsoft.com/office/drawing/2014/main" id="{88A218DC-49EE-4EE8-B5E2-C0C97396F971}"/>
            </a:ext>
          </a:extLst>
        </xdr:cNvPr>
        <xdr:cNvSpPr/>
      </xdr:nvSpPr>
      <xdr:spPr>
        <a:xfrm>
          <a:off x="191579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14" name="フローチャート: 判断 613">
          <a:extLst>
            <a:ext uri="{FF2B5EF4-FFF2-40B4-BE49-F238E27FC236}">
              <a16:creationId xmlns:a16="http://schemas.microsoft.com/office/drawing/2014/main" id="{359C899E-6D2E-4F17-B0BB-66697C9F198C}"/>
            </a:ext>
          </a:extLst>
        </xdr:cNvPr>
        <xdr:cNvSpPr/>
      </xdr:nvSpPr>
      <xdr:spPr>
        <a:xfrm>
          <a:off x="1834515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5" name="フローチャート: 判断 614">
          <a:extLst>
            <a:ext uri="{FF2B5EF4-FFF2-40B4-BE49-F238E27FC236}">
              <a16:creationId xmlns:a16="http://schemas.microsoft.com/office/drawing/2014/main" id="{D1F1DA62-36C1-40C7-93ED-F3270A2CF3E6}"/>
            </a:ext>
          </a:extLst>
        </xdr:cNvPr>
        <xdr:cNvSpPr/>
      </xdr:nvSpPr>
      <xdr:spPr>
        <a:xfrm>
          <a:off x="175514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4D166E5-D3EE-4D00-9ACE-C89D2D407E43}"/>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2AF1CDC-13A8-404B-8A09-DF73C6781D6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7AC9AE5-FEAC-4455-9996-200BFAFD97E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87F3A75-B8AC-4C0E-A2CA-574D305BBCC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F4342C4-A84A-4C37-B4B2-78A54C1FD23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21" name="楕円 620">
          <a:extLst>
            <a:ext uri="{FF2B5EF4-FFF2-40B4-BE49-F238E27FC236}">
              <a16:creationId xmlns:a16="http://schemas.microsoft.com/office/drawing/2014/main" id="{98543280-D6D3-480E-A25E-9809F3C9DBEB}"/>
            </a:ext>
          </a:extLst>
        </xdr:cNvPr>
        <xdr:cNvSpPr/>
      </xdr:nvSpPr>
      <xdr:spPr>
        <a:xfrm>
          <a:off x="19157950" y="1417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622" name="楕円 621">
          <a:extLst>
            <a:ext uri="{FF2B5EF4-FFF2-40B4-BE49-F238E27FC236}">
              <a16:creationId xmlns:a16="http://schemas.microsoft.com/office/drawing/2014/main" id="{062D70CA-48FC-4795-9958-7B0FE78B0D75}"/>
            </a:ext>
          </a:extLst>
        </xdr:cNvPr>
        <xdr:cNvSpPr/>
      </xdr:nvSpPr>
      <xdr:spPr>
        <a:xfrm>
          <a:off x="18345150" y="1417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623" name="直線コネクタ 622">
          <a:extLst>
            <a:ext uri="{FF2B5EF4-FFF2-40B4-BE49-F238E27FC236}">
              <a16:creationId xmlns:a16="http://schemas.microsoft.com/office/drawing/2014/main" id="{EAD4F9F6-4D3F-4218-9958-C1812DB5CE01}"/>
            </a:ext>
          </a:extLst>
        </xdr:cNvPr>
        <xdr:cNvCxnSpPr/>
      </xdr:nvCxnSpPr>
      <xdr:spPr>
        <a:xfrm>
          <a:off x="18395950" y="14217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624" name="楕円 623">
          <a:extLst>
            <a:ext uri="{FF2B5EF4-FFF2-40B4-BE49-F238E27FC236}">
              <a16:creationId xmlns:a16="http://schemas.microsoft.com/office/drawing/2014/main" id="{47484B75-DD32-4CCD-A9C4-E3BF9EDBB0F1}"/>
            </a:ext>
          </a:extLst>
        </xdr:cNvPr>
        <xdr:cNvSpPr/>
      </xdr:nvSpPr>
      <xdr:spPr>
        <a:xfrm>
          <a:off x="175514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86</xdr:row>
      <xdr:rowOff>12700</xdr:rowOff>
    </xdr:to>
    <xdr:cxnSp macro="">
      <xdr:nvCxnSpPr>
        <xdr:cNvPr id="625" name="直線コネクタ 624">
          <a:extLst>
            <a:ext uri="{FF2B5EF4-FFF2-40B4-BE49-F238E27FC236}">
              <a16:creationId xmlns:a16="http://schemas.microsoft.com/office/drawing/2014/main" id="{3F19577A-1C23-4F5E-B011-7786DF73CA6A}"/>
            </a:ext>
          </a:extLst>
        </xdr:cNvPr>
        <xdr:cNvCxnSpPr/>
      </xdr:nvCxnSpPr>
      <xdr:spPr>
        <a:xfrm>
          <a:off x="17602200" y="14122400"/>
          <a:ext cx="7937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6" name="n_1aveValue【児童館】&#10;一人当たり面積">
          <a:extLst>
            <a:ext uri="{FF2B5EF4-FFF2-40B4-BE49-F238E27FC236}">
              <a16:creationId xmlns:a16="http://schemas.microsoft.com/office/drawing/2014/main" id="{B9E4F4FE-0AC9-4B9F-883E-438F219CBC77}"/>
            </a:ext>
          </a:extLst>
        </xdr:cNvPr>
        <xdr:cNvSpPr txBox="1"/>
      </xdr:nvSpPr>
      <xdr:spPr>
        <a:xfrm>
          <a:off x="189802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7" name="n_2aveValue【児童館】&#10;一人当たり面積">
          <a:extLst>
            <a:ext uri="{FF2B5EF4-FFF2-40B4-BE49-F238E27FC236}">
              <a16:creationId xmlns:a16="http://schemas.microsoft.com/office/drawing/2014/main" id="{2944C25E-9C29-4E04-B7A1-660E597D26BA}"/>
            </a:ext>
          </a:extLst>
        </xdr:cNvPr>
        <xdr:cNvSpPr txBox="1"/>
      </xdr:nvSpPr>
      <xdr:spPr>
        <a:xfrm>
          <a:off x="181801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8" name="n_3aveValue【児童館】&#10;一人当たり面積">
          <a:extLst>
            <a:ext uri="{FF2B5EF4-FFF2-40B4-BE49-F238E27FC236}">
              <a16:creationId xmlns:a16="http://schemas.microsoft.com/office/drawing/2014/main" id="{46170649-970B-4435-B3E6-7CA66914BB24}"/>
            </a:ext>
          </a:extLst>
        </xdr:cNvPr>
        <xdr:cNvSpPr txBox="1"/>
      </xdr:nvSpPr>
      <xdr:spPr>
        <a:xfrm>
          <a:off x="173863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29" name="n_1mainValue【児童館】&#10;一人当たり面積">
          <a:extLst>
            <a:ext uri="{FF2B5EF4-FFF2-40B4-BE49-F238E27FC236}">
              <a16:creationId xmlns:a16="http://schemas.microsoft.com/office/drawing/2014/main" id="{F6EA4D7B-CB60-487F-AFA2-711E47AB276C}"/>
            </a:ext>
          </a:extLst>
        </xdr:cNvPr>
        <xdr:cNvSpPr txBox="1"/>
      </xdr:nvSpPr>
      <xdr:spPr>
        <a:xfrm>
          <a:off x="189802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30" name="n_2mainValue【児童館】&#10;一人当たり面積">
          <a:extLst>
            <a:ext uri="{FF2B5EF4-FFF2-40B4-BE49-F238E27FC236}">
              <a16:creationId xmlns:a16="http://schemas.microsoft.com/office/drawing/2014/main" id="{578CD214-ADA6-4553-9A57-96D4E91DC754}"/>
            </a:ext>
          </a:extLst>
        </xdr:cNvPr>
        <xdr:cNvSpPr txBox="1"/>
      </xdr:nvSpPr>
      <xdr:spPr>
        <a:xfrm>
          <a:off x="181801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631" name="n_3mainValue【児童館】&#10;一人当たり面積">
          <a:extLst>
            <a:ext uri="{FF2B5EF4-FFF2-40B4-BE49-F238E27FC236}">
              <a16:creationId xmlns:a16="http://schemas.microsoft.com/office/drawing/2014/main" id="{B8DAAA5C-0233-4457-B4BF-C383883C4A73}"/>
            </a:ext>
          </a:extLst>
        </xdr:cNvPr>
        <xdr:cNvSpPr txBox="1"/>
      </xdr:nvSpPr>
      <xdr:spPr>
        <a:xfrm>
          <a:off x="173863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F8F17F28-49F3-4CA9-927E-843413CDA87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393134AD-1E45-4169-A7A8-A28D4498A8E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1D49DD91-EE0F-4B22-97C8-6D64B69DFC0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B055337C-6F5E-4A1E-805E-0CE1868B7A3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35E394AA-C3B3-4511-83C2-F6538EA1C62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17E32715-C147-4FDD-8169-2B93AAF2514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C2FAF55A-179E-49D5-87EE-CAFD15E5809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563944BA-4AED-42C9-AB24-260D11BCF80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D19C40BB-3154-4A6D-A377-8037E6E4B73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C2B9573F-D36A-4A46-BAF3-C5881DEEB5A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2" name="テキスト ボックス 641">
          <a:extLst>
            <a:ext uri="{FF2B5EF4-FFF2-40B4-BE49-F238E27FC236}">
              <a16:creationId xmlns:a16="http://schemas.microsoft.com/office/drawing/2014/main" id="{D2EBCCBB-B6D8-49FF-904A-BD5C621C4DEA}"/>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3" name="直線コネクタ 642">
          <a:extLst>
            <a:ext uri="{FF2B5EF4-FFF2-40B4-BE49-F238E27FC236}">
              <a16:creationId xmlns:a16="http://schemas.microsoft.com/office/drawing/2014/main" id="{3FB2094F-E53B-4A3A-843D-30E2ED8F0CD1}"/>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4" name="テキスト ボックス 643">
          <a:extLst>
            <a:ext uri="{FF2B5EF4-FFF2-40B4-BE49-F238E27FC236}">
              <a16:creationId xmlns:a16="http://schemas.microsoft.com/office/drawing/2014/main" id="{B06877A3-CEED-4A99-8088-F9DE5E2A334D}"/>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5" name="直線コネクタ 644">
          <a:extLst>
            <a:ext uri="{FF2B5EF4-FFF2-40B4-BE49-F238E27FC236}">
              <a16:creationId xmlns:a16="http://schemas.microsoft.com/office/drawing/2014/main" id="{9619DE2C-4500-408F-A9E9-6F202D291A38}"/>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6" name="テキスト ボックス 645">
          <a:extLst>
            <a:ext uri="{FF2B5EF4-FFF2-40B4-BE49-F238E27FC236}">
              <a16:creationId xmlns:a16="http://schemas.microsoft.com/office/drawing/2014/main" id="{58351E04-D095-4F90-96AF-EBC30DD5207E}"/>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7" name="直線コネクタ 646">
          <a:extLst>
            <a:ext uri="{FF2B5EF4-FFF2-40B4-BE49-F238E27FC236}">
              <a16:creationId xmlns:a16="http://schemas.microsoft.com/office/drawing/2014/main" id="{5E4D1A4A-3E79-4FB5-B416-6EF745FB2BDD}"/>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8" name="テキスト ボックス 647">
          <a:extLst>
            <a:ext uri="{FF2B5EF4-FFF2-40B4-BE49-F238E27FC236}">
              <a16:creationId xmlns:a16="http://schemas.microsoft.com/office/drawing/2014/main" id="{CF10F98C-1A15-4D27-9DED-66F2413667B1}"/>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9" name="直線コネクタ 648">
          <a:extLst>
            <a:ext uri="{FF2B5EF4-FFF2-40B4-BE49-F238E27FC236}">
              <a16:creationId xmlns:a16="http://schemas.microsoft.com/office/drawing/2014/main" id="{C4C55EF2-9158-43E1-953D-DA9C2DE1EBB5}"/>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0" name="テキスト ボックス 649">
          <a:extLst>
            <a:ext uri="{FF2B5EF4-FFF2-40B4-BE49-F238E27FC236}">
              <a16:creationId xmlns:a16="http://schemas.microsoft.com/office/drawing/2014/main" id="{8E4E2362-96C6-4294-88AC-0A190C2AF958}"/>
            </a:ext>
          </a:extLst>
        </xdr:cNvPr>
        <xdr:cNvSpPr txBox="1"/>
      </xdr:nvSpPr>
      <xdr:spPr>
        <a:xfrm>
          <a:off x="107977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3EBA0048-E563-40FE-A0BB-C557E38041FA}"/>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AF4E9CB4-BD21-44D1-83BE-DFB1E044703F}"/>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3" name="【公民館】&#10;有形固定資産減価償却率グラフ枠">
          <a:extLst>
            <a:ext uri="{FF2B5EF4-FFF2-40B4-BE49-F238E27FC236}">
              <a16:creationId xmlns:a16="http://schemas.microsoft.com/office/drawing/2014/main" id="{F8FF0C8C-40DE-4CAC-8D17-BC57AF4EEC1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54" name="直線コネクタ 653">
          <a:extLst>
            <a:ext uri="{FF2B5EF4-FFF2-40B4-BE49-F238E27FC236}">
              <a16:creationId xmlns:a16="http://schemas.microsoft.com/office/drawing/2014/main" id="{FD5DC257-4C4D-49E8-BB97-1B0FB0F1E6FB}"/>
            </a:ext>
          </a:extLst>
        </xdr:cNvPr>
        <xdr:cNvCxnSpPr/>
      </xdr:nvCxnSpPr>
      <xdr:spPr>
        <a:xfrm flipV="1">
          <a:off x="14699614" y="167411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55" name="【公民館】&#10;有形固定資産減価償却率最小値テキスト">
          <a:extLst>
            <a:ext uri="{FF2B5EF4-FFF2-40B4-BE49-F238E27FC236}">
              <a16:creationId xmlns:a16="http://schemas.microsoft.com/office/drawing/2014/main" id="{951A2B3F-6617-4DF7-93F9-E946119E88B4}"/>
            </a:ext>
          </a:extLst>
        </xdr:cNvPr>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6" name="直線コネクタ 655">
          <a:extLst>
            <a:ext uri="{FF2B5EF4-FFF2-40B4-BE49-F238E27FC236}">
              <a16:creationId xmlns:a16="http://schemas.microsoft.com/office/drawing/2014/main" id="{4C314ADC-396F-442E-B1AE-A25F8F1F63B8}"/>
            </a:ext>
          </a:extLst>
        </xdr:cNvPr>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57" name="【公民館】&#10;有形固定資産減価償却率最大値テキスト">
          <a:extLst>
            <a:ext uri="{FF2B5EF4-FFF2-40B4-BE49-F238E27FC236}">
              <a16:creationId xmlns:a16="http://schemas.microsoft.com/office/drawing/2014/main" id="{4714EF46-676F-43BB-AF40-A4CDC18B2BB4}"/>
            </a:ext>
          </a:extLst>
        </xdr:cNvPr>
        <xdr:cNvSpPr txBox="1"/>
      </xdr:nvSpPr>
      <xdr:spPr>
        <a:xfrm>
          <a:off x="14738350"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8" name="直線コネクタ 657">
          <a:extLst>
            <a:ext uri="{FF2B5EF4-FFF2-40B4-BE49-F238E27FC236}">
              <a16:creationId xmlns:a16="http://schemas.microsoft.com/office/drawing/2014/main" id="{C39E1986-1FC2-402A-878F-BE4AB2037F82}"/>
            </a:ext>
          </a:extLst>
        </xdr:cNvPr>
        <xdr:cNvCxnSpPr/>
      </xdr:nvCxnSpPr>
      <xdr:spPr>
        <a:xfrm>
          <a:off x="14611350" y="16741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9" name="【公民館】&#10;有形固定資産減価償却率平均値テキスト">
          <a:extLst>
            <a:ext uri="{FF2B5EF4-FFF2-40B4-BE49-F238E27FC236}">
              <a16:creationId xmlns:a16="http://schemas.microsoft.com/office/drawing/2014/main" id="{A6BE1542-70EA-49D5-BABF-452C56360A8C}"/>
            </a:ext>
          </a:extLst>
        </xdr:cNvPr>
        <xdr:cNvSpPr txBox="1"/>
      </xdr:nvSpPr>
      <xdr:spPr>
        <a:xfrm>
          <a:off x="14738350" y="1747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60" name="フローチャート: 判断 659">
          <a:extLst>
            <a:ext uri="{FF2B5EF4-FFF2-40B4-BE49-F238E27FC236}">
              <a16:creationId xmlns:a16="http://schemas.microsoft.com/office/drawing/2014/main" id="{23D87A10-ED75-4BAB-BB77-EED99BA72783}"/>
            </a:ext>
          </a:extLst>
        </xdr:cNvPr>
        <xdr:cNvSpPr/>
      </xdr:nvSpPr>
      <xdr:spPr>
        <a:xfrm>
          <a:off x="14649450" y="174995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61" name="フローチャート: 判断 660">
          <a:extLst>
            <a:ext uri="{FF2B5EF4-FFF2-40B4-BE49-F238E27FC236}">
              <a16:creationId xmlns:a16="http://schemas.microsoft.com/office/drawing/2014/main" id="{B2C4C735-39EE-41C0-A77D-712D674A2EA2}"/>
            </a:ext>
          </a:extLst>
        </xdr:cNvPr>
        <xdr:cNvSpPr/>
      </xdr:nvSpPr>
      <xdr:spPr>
        <a:xfrm>
          <a:off x="1388745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62" name="フローチャート: 判断 661">
          <a:extLst>
            <a:ext uri="{FF2B5EF4-FFF2-40B4-BE49-F238E27FC236}">
              <a16:creationId xmlns:a16="http://schemas.microsoft.com/office/drawing/2014/main" id="{945367D2-EA64-4673-91ED-00855B750C6A}"/>
            </a:ext>
          </a:extLst>
        </xdr:cNvPr>
        <xdr:cNvSpPr/>
      </xdr:nvSpPr>
      <xdr:spPr>
        <a:xfrm>
          <a:off x="13093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3" name="フローチャート: 判断 662">
          <a:extLst>
            <a:ext uri="{FF2B5EF4-FFF2-40B4-BE49-F238E27FC236}">
              <a16:creationId xmlns:a16="http://schemas.microsoft.com/office/drawing/2014/main" id="{84555371-D246-4D4A-ACB0-20A16B40817E}"/>
            </a:ext>
          </a:extLst>
        </xdr:cNvPr>
        <xdr:cNvSpPr/>
      </xdr:nvSpPr>
      <xdr:spPr>
        <a:xfrm>
          <a:off x="12299950" y="17479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2E90D21-EA57-42F9-9066-8FBA25E8A4B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5EE5FC31-F522-4005-A764-920BFD6267D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99D0512-DC65-4233-9BCA-6265A3D9799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006C179-F163-4D97-A682-084E1D54CC7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DA6C8895-3F55-412D-BE67-BFB653109A2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669" name="楕円 668">
          <a:extLst>
            <a:ext uri="{FF2B5EF4-FFF2-40B4-BE49-F238E27FC236}">
              <a16:creationId xmlns:a16="http://schemas.microsoft.com/office/drawing/2014/main" id="{76925122-8B7F-415E-A647-96691A5C2524}"/>
            </a:ext>
          </a:extLst>
        </xdr:cNvPr>
        <xdr:cNvSpPr/>
      </xdr:nvSpPr>
      <xdr:spPr>
        <a:xfrm>
          <a:off x="13887450" y="17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70" name="楕円 669">
          <a:extLst>
            <a:ext uri="{FF2B5EF4-FFF2-40B4-BE49-F238E27FC236}">
              <a16:creationId xmlns:a16="http://schemas.microsoft.com/office/drawing/2014/main" id="{FCA95BF6-D014-4F26-B460-2CD196AF4E2B}"/>
            </a:ext>
          </a:extLst>
        </xdr:cNvPr>
        <xdr:cNvSpPr/>
      </xdr:nvSpPr>
      <xdr:spPr>
        <a:xfrm>
          <a:off x="13093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35052</xdr:rowOff>
    </xdr:from>
    <xdr:to>
      <xdr:col>81</xdr:col>
      <xdr:colOff>50800</xdr:colOff>
      <xdr:row>105</xdr:row>
      <xdr:rowOff>110489</xdr:rowOff>
    </xdr:to>
    <xdr:cxnSp macro="">
      <xdr:nvCxnSpPr>
        <xdr:cNvPr id="671" name="直線コネクタ 670">
          <a:extLst>
            <a:ext uri="{FF2B5EF4-FFF2-40B4-BE49-F238E27FC236}">
              <a16:creationId xmlns:a16="http://schemas.microsoft.com/office/drawing/2014/main" id="{659383C4-1EE6-40EB-8D55-DE313DFB32D3}"/>
            </a:ext>
          </a:extLst>
        </xdr:cNvPr>
        <xdr:cNvCxnSpPr/>
      </xdr:nvCxnSpPr>
      <xdr:spPr>
        <a:xfrm flipV="1">
          <a:off x="13144500" y="17465802"/>
          <a:ext cx="79375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672" name="楕円 671">
          <a:extLst>
            <a:ext uri="{FF2B5EF4-FFF2-40B4-BE49-F238E27FC236}">
              <a16:creationId xmlns:a16="http://schemas.microsoft.com/office/drawing/2014/main" id="{CD534B12-1875-46C5-8078-D7A17A8BECA3}"/>
            </a:ext>
          </a:extLst>
        </xdr:cNvPr>
        <xdr:cNvSpPr/>
      </xdr:nvSpPr>
      <xdr:spPr>
        <a:xfrm>
          <a:off x="12299950" y="17684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106</xdr:row>
      <xdr:rowOff>133350</xdr:rowOff>
    </xdr:to>
    <xdr:cxnSp macro="">
      <xdr:nvCxnSpPr>
        <xdr:cNvPr id="673" name="直線コネクタ 672">
          <a:extLst>
            <a:ext uri="{FF2B5EF4-FFF2-40B4-BE49-F238E27FC236}">
              <a16:creationId xmlns:a16="http://schemas.microsoft.com/office/drawing/2014/main" id="{38CDAA99-C373-4B02-B7B5-CC40280AD314}"/>
            </a:ext>
          </a:extLst>
        </xdr:cNvPr>
        <xdr:cNvCxnSpPr/>
      </xdr:nvCxnSpPr>
      <xdr:spPr>
        <a:xfrm flipV="1">
          <a:off x="12344400" y="17541239"/>
          <a:ext cx="8001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74" name="n_1aveValue【公民館】&#10;有形固定資産減価償却率">
          <a:extLst>
            <a:ext uri="{FF2B5EF4-FFF2-40B4-BE49-F238E27FC236}">
              <a16:creationId xmlns:a16="http://schemas.microsoft.com/office/drawing/2014/main" id="{C29E279E-0F57-4D3C-9A18-7BDE14B13752}"/>
            </a:ext>
          </a:extLst>
        </xdr:cNvPr>
        <xdr:cNvSpPr txBox="1"/>
      </xdr:nvSpPr>
      <xdr:spPr>
        <a:xfrm>
          <a:off x="137420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75" name="n_2aveValue【公民館】&#10;有形固定資産減価償却率">
          <a:extLst>
            <a:ext uri="{FF2B5EF4-FFF2-40B4-BE49-F238E27FC236}">
              <a16:creationId xmlns:a16="http://schemas.microsoft.com/office/drawing/2014/main" id="{676C5303-1581-4968-81F0-4AAA912D80B5}"/>
            </a:ext>
          </a:extLst>
        </xdr:cNvPr>
        <xdr:cNvSpPr txBox="1"/>
      </xdr:nvSpPr>
      <xdr:spPr>
        <a:xfrm>
          <a:off x="12960994"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6" name="n_3aveValue【公民館】&#10;有形固定資産減価償却率">
          <a:extLst>
            <a:ext uri="{FF2B5EF4-FFF2-40B4-BE49-F238E27FC236}">
              <a16:creationId xmlns:a16="http://schemas.microsoft.com/office/drawing/2014/main" id="{C8560633-DA29-44EE-94A7-87292F9EC111}"/>
            </a:ext>
          </a:extLst>
        </xdr:cNvPr>
        <xdr:cNvSpPr txBox="1"/>
      </xdr:nvSpPr>
      <xdr:spPr>
        <a:xfrm>
          <a:off x="121672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102379</xdr:rowOff>
    </xdr:from>
    <xdr:ext cx="405111" cy="259045"/>
    <xdr:sp macro="" textlink="">
      <xdr:nvSpPr>
        <xdr:cNvPr id="677" name="n_1mainValue【公民館】&#10;有形固定資産減価償却率">
          <a:extLst>
            <a:ext uri="{FF2B5EF4-FFF2-40B4-BE49-F238E27FC236}">
              <a16:creationId xmlns:a16="http://schemas.microsoft.com/office/drawing/2014/main" id="{9328ACE3-BEFE-42A6-B315-D469481BF992}"/>
            </a:ext>
          </a:extLst>
        </xdr:cNvPr>
        <xdr:cNvSpPr txBox="1"/>
      </xdr:nvSpPr>
      <xdr:spPr>
        <a:xfrm>
          <a:off x="137420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678" name="n_2mainValue【公民館】&#10;有形固定資産減価償却率">
          <a:extLst>
            <a:ext uri="{FF2B5EF4-FFF2-40B4-BE49-F238E27FC236}">
              <a16:creationId xmlns:a16="http://schemas.microsoft.com/office/drawing/2014/main" id="{90FE7559-8747-409D-AABE-BAC9A438C6B7}"/>
            </a:ext>
          </a:extLst>
        </xdr:cNvPr>
        <xdr:cNvSpPr txBox="1"/>
      </xdr:nvSpPr>
      <xdr:spPr>
        <a:xfrm>
          <a:off x="1296099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79" name="n_3mainValue【公民館】&#10;有形固定資産減価償却率">
          <a:extLst>
            <a:ext uri="{FF2B5EF4-FFF2-40B4-BE49-F238E27FC236}">
              <a16:creationId xmlns:a16="http://schemas.microsoft.com/office/drawing/2014/main" id="{6A8480C6-593D-41D5-821D-5FBCD8275C9C}"/>
            </a:ext>
          </a:extLst>
        </xdr:cNvPr>
        <xdr:cNvSpPr txBox="1"/>
      </xdr:nvSpPr>
      <xdr:spPr>
        <a:xfrm>
          <a:off x="121672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F378CC94-A9A1-43AB-B0A0-61EFF3621D5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CD3314A0-DD7E-434E-9721-C36D671B64F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58863B71-E4E1-475E-A284-ECF1DD985D5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A014817E-79F4-4FFD-9BE5-1ADB83820F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B24816E5-1414-4A9A-8A06-55B9C868536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D182B4-A01C-465E-BC4B-3FE03BE2122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7D2AD14E-85AD-4456-BB94-08DAC7E8428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CB585C84-4AA5-4361-ABB2-66C3008C755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B5AF2529-80F9-44FF-A2C8-B06E858D5AD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4C8ABC22-EF53-4438-AC7A-DEB45669AB9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0" name="直線コネクタ 689">
          <a:extLst>
            <a:ext uri="{FF2B5EF4-FFF2-40B4-BE49-F238E27FC236}">
              <a16:creationId xmlns:a16="http://schemas.microsoft.com/office/drawing/2014/main" id="{CD54ABEC-1D30-4408-B97D-9CB93956D54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1" name="テキスト ボックス 690">
          <a:extLst>
            <a:ext uri="{FF2B5EF4-FFF2-40B4-BE49-F238E27FC236}">
              <a16:creationId xmlns:a16="http://schemas.microsoft.com/office/drawing/2014/main" id="{8A74BF7D-9A1C-4F3F-B502-957A41288BF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2" name="直線コネクタ 691">
          <a:extLst>
            <a:ext uri="{FF2B5EF4-FFF2-40B4-BE49-F238E27FC236}">
              <a16:creationId xmlns:a16="http://schemas.microsoft.com/office/drawing/2014/main" id="{8D84D2B9-B338-4F53-8D06-67C4CDB0508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3" name="テキスト ボックス 692">
          <a:extLst>
            <a:ext uri="{FF2B5EF4-FFF2-40B4-BE49-F238E27FC236}">
              <a16:creationId xmlns:a16="http://schemas.microsoft.com/office/drawing/2014/main" id="{9CBBBB4E-63CE-4D5E-B445-18187DCB1E7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4" name="直線コネクタ 693">
          <a:extLst>
            <a:ext uri="{FF2B5EF4-FFF2-40B4-BE49-F238E27FC236}">
              <a16:creationId xmlns:a16="http://schemas.microsoft.com/office/drawing/2014/main" id="{3C106C84-79C2-4B51-A91C-5111481E2D9C}"/>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5" name="テキスト ボックス 694">
          <a:extLst>
            <a:ext uri="{FF2B5EF4-FFF2-40B4-BE49-F238E27FC236}">
              <a16:creationId xmlns:a16="http://schemas.microsoft.com/office/drawing/2014/main" id="{934CC830-EBF3-406B-99B4-5AE0BF016E9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6" name="直線コネクタ 695">
          <a:extLst>
            <a:ext uri="{FF2B5EF4-FFF2-40B4-BE49-F238E27FC236}">
              <a16:creationId xmlns:a16="http://schemas.microsoft.com/office/drawing/2014/main" id="{62C374CE-D59C-4ADC-BB0E-56051796278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7" name="テキスト ボックス 696">
          <a:extLst>
            <a:ext uri="{FF2B5EF4-FFF2-40B4-BE49-F238E27FC236}">
              <a16:creationId xmlns:a16="http://schemas.microsoft.com/office/drawing/2014/main" id="{1EEBD808-7929-468C-AD03-924900EF4F4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8" name="直線コネクタ 697">
          <a:extLst>
            <a:ext uri="{FF2B5EF4-FFF2-40B4-BE49-F238E27FC236}">
              <a16:creationId xmlns:a16="http://schemas.microsoft.com/office/drawing/2014/main" id="{D043DB77-AAD0-445D-8DB1-BD9E3A1E13F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9" name="テキスト ボックス 698">
          <a:extLst>
            <a:ext uri="{FF2B5EF4-FFF2-40B4-BE49-F238E27FC236}">
              <a16:creationId xmlns:a16="http://schemas.microsoft.com/office/drawing/2014/main" id="{7D488631-26C3-4B98-8296-8881D46E03D5}"/>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0" name="直線コネクタ 699">
          <a:extLst>
            <a:ext uri="{FF2B5EF4-FFF2-40B4-BE49-F238E27FC236}">
              <a16:creationId xmlns:a16="http://schemas.microsoft.com/office/drawing/2014/main" id="{6BF469A4-95CB-4093-88CD-879D32E45812}"/>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61CA4B61-3822-46B3-B969-3500A4B83003}"/>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9BFD3581-7D15-4C70-8DDF-EEC3621D74A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3BD68D0F-B82F-418D-B9AB-39F6E25F2C2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587A2697-3A60-4F45-91F1-494E19FE3D11}"/>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05" name="直線コネクタ 704">
          <a:extLst>
            <a:ext uri="{FF2B5EF4-FFF2-40B4-BE49-F238E27FC236}">
              <a16:creationId xmlns:a16="http://schemas.microsoft.com/office/drawing/2014/main" id="{A6F2E6C3-D3DF-4200-9AD5-134C549B55F9}"/>
            </a:ext>
          </a:extLst>
        </xdr:cNvPr>
        <xdr:cNvCxnSpPr/>
      </xdr:nvCxnSpPr>
      <xdr:spPr>
        <a:xfrm flipV="1">
          <a:off x="19951064" y="165092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06" name="【公民館】&#10;一人当たり面積最小値テキスト">
          <a:extLst>
            <a:ext uri="{FF2B5EF4-FFF2-40B4-BE49-F238E27FC236}">
              <a16:creationId xmlns:a16="http://schemas.microsoft.com/office/drawing/2014/main" id="{D4C67FB7-3C2F-464C-B333-59E4EC29BB25}"/>
            </a:ext>
          </a:extLst>
        </xdr:cNvPr>
        <xdr:cNvSpPr txBox="1"/>
      </xdr:nvSpPr>
      <xdr:spPr>
        <a:xfrm>
          <a:off x="19989800" y="180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07" name="直線コネクタ 706">
          <a:extLst>
            <a:ext uri="{FF2B5EF4-FFF2-40B4-BE49-F238E27FC236}">
              <a16:creationId xmlns:a16="http://schemas.microsoft.com/office/drawing/2014/main" id="{D070016D-1EA6-4C45-B848-7A1602E46D61}"/>
            </a:ext>
          </a:extLst>
        </xdr:cNvPr>
        <xdr:cNvCxnSpPr/>
      </xdr:nvCxnSpPr>
      <xdr:spPr>
        <a:xfrm>
          <a:off x="198818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8" name="【公民館】&#10;一人当たり面積最大値テキスト">
          <a:extLst>
            <a:ext uri="{FF2B5EF4-FFF2-40B4-BE49-F238E27FC236}">
              <a16:creationId xmlns:a16="http://schemas.microsoft.com/office/drawing/2014/main" id="{79CEBAB2-4CF1-4049-995D-5306F378AFEA}"/>
            </a:ext>
          </a:extLst>
        </xdr:cNvPr>
        <xdr:cNvSpPr txBox="1"/>
      </xdr:nvSpPr>
      <xdr:spPr>
        <a:xfrm>
          <a:off x="19989800" y="1628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9" name="直線コネクタ 708">
          <a:extLst>
            <a:ext uri="{FF2B5EF4-FFF2-40B4-BE49-F238E27FC236}">
              <a16:creationId xmlns:a16="http://schemas.microsoft.com/office/drawing/2014/main" id="{AA1CBE1C-4934-4534-BBE6-004C247E7EA4}"/>
            </a:ext>
          </a:extLst>
        </xdr:cNvPr>
        <xdr:cNvCxnSpPr/>
      </xdr:nvCxnSpPr>
      <xdr:spPr>
        <a:xfrm>
          <a:off x="19881850" y="16509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0" name="【公民館】&#10;一人当たり面積平均値テキスト">
          <a:extLst>
            <a:ext uri="{FF2B5EF4-FFF2-40B4-BE49-F238E27FC236}">
              <a16:creationId xmlns:a16="http://schemas.microsoft.com/office/drawing/2014/main" id="{36608201-61A2-463F-88EB-8EB76D68D2A6}"/>
            </a:ext>
          </a:extLst>
        </xdr:cNvPr>
        <xdr:cNvSpPr txBox="1"/>
      </xdr:nvSpPr>
      <xdr:spPr>
        <a:xfrm>
          <a:off x="19989800" y="17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1" name="フローチャート: 判断 710">
          <a:extLst>
            <a:ext uri="{FF2B5EF4-FFF2-40B4-BE49-F238E27FC236}">
              <a16:creationId xmlns:a16="http://schemas.microsoft.com/office/drawing/2014/main" id="{9E8E28F4-5DB1-4476-8B76-B9BECE3F756F}"/>
            </a:ext>
          </a:extLst>
        </xdr:cNvPr>
        <xdr:cNvSpPr/>
      </xdr:nvSpPr>
      <xdr:spPr>
        <a:xfrm>
          <a:off x="199009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12" name="フローチャート: 判断 711">
          <a:extLst>
            <a:ext uri="{FF2B5EF4-FFF2-40B4-BE49-F238E27FC236}">
              <a16:creationId xmlns:a16="http://schemas.microsoft.com/office/drawing/2014/main" id="{A159D256-0C81-42B2-8D9D-0A0D83D60AAB}"/>
            </a:ext>
          </a:extLst>
        </xdr:cNvPr>
        <xdr:cNvSpPr/>
      </xdr:nvSpPr>
      <xdr:spPr>
        <a:xfrm>
          <a:off x="19157950" y="169026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13" name="フローチャート: 判断 712">
          <a:extLst>
            <a:ext uri="{FF2B5EF4-FFF2-40B4-BE49-F238E27FC236}">
              <a16:creationId xmlns:a16="http://schemas.microsoft.com/office/drawing/2014/main" id="{74D12E3A-CABD-453B-A689-F332C11E252F}"/>
            </a:ext>
          </a:extLst>
        </xdr:cNvPr>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14" name="フローチャート: 判断 713">
          <a:extLst>
            <a:ext uri="{FF2B5EF4-FFF2-40B4-BE49-F238E27FC236}">
              <a16:creationId xmlns:a16="http://schemas.microsoft.com/office/drawing/2014/main" id="{8A7C10F8-4A8D-4D50-846E-2A35B4F265ED}"/>
            </a:ext>
          </a:extLst>
        </xdr:cNvPr>
        <xdr:cNvSpPr/>
      </xdr:nvSpPr>
      <xdr:spPr>
        <a:xfrm>
          <a:off x="175514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7D4D4C7A-966A-463B-8165-F7849A3CC574}"/>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0BE55C0-CD3A-4215-ADF7-003F7AB0EA8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E34B617-69A7-41F3-9840-4F99C97B305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838E8D4-C077-4FB0-8998-64B9052456C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36B04BA3-2649-496D-B67D-77739F54CDC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152763</xdr:rowOff>
    </xdr:from>
    <xdr:to>
      <xdr:col>112</xdr:col>
      <xdr:colOff>38100</xdr:colOff>
      <xdr:row>103</xdr:row>
      <xdr:rowOff>82913</xdr:rowOff>
    </xdr:to>
    <xdr:sp macro="" textlink="">
      <xdr:nvSpPr>
        <xdr:cNvPr id="720" name="楕円 719">
          <a:extLst>
            <a:ext uri="{FF2B5EF4-FFF2-40B4-BE49-F238E27FC236}">
              <a16:creationId xmlns:a16="http://schemas.microsoft.com/office/drawing/2014/main" id="{E255E4AE-6AA5-4798-872A-F450C94E170F}"/>
            </a:ext>
          </a:extLst>
        </xdr:cNvPr>
        <xdr:cNvSpPr/>
      </xdr:nvSpPr>
      <xdr:spPr>
        <a:xfrm>
          <a:off x="19157950" y="17069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907</xdr:rowOff>
    </xdr:from>
    <xdr:to>
      <xdr:col>107</xdr:col>
      <xdr:colOff>101600</xdr:colOff>
      <xdr:row>103</xdr:row>
      <xdr:rowOff>102507</xdr:rowOff>
    </xdr:to>
    <xdr:sp macro="" textlink="">
      <xdr:nvSpPr>
        <xdr:cNvPr id="721" name="楕円 720">
          <a:extLst>
            <a:ext uri="{FF2B5EF4-FFF2-40B4-BE49-F238E27FC236}">
              <a16:creationId xmlns:a16="http://schemas.microsoft.com/office/drawing/2014/main" id="{E4047282-C328-4450-90E5-0F864FC70F54}"/>
            </a:ext>
          </a:extLst>
        </xdr:cNvPr>
        <xdr:cNvSpPr/>
      </xdr:nvSpPr>
      <xdr:spPr>
        <a:xfrm>
          <a:off x="1834515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32113</xdr:rowOff>
    </xdr:from>
    <xdr:to>
      <xdr:col>111</xdr:col>
      <xdr:colOff>177800</xdr:colOff>
      <xdr:row>103</xdr:row>
      <xdr:rowOff>51707</xdr:rowOff>
    </xdr:to>
    <xdr:cxnSp macro="">
      <xdr:nvCxnSpPr>
        <xdr:cNvPr id="722" name="直線コネクタ 721">
          <a:extLst>
            <a:ext uri="{FF2B5EF4-FFF2-40B4-BE49-F238E27FC236}">
              <a16:creationId xmlns:a16="http://schemas.microsoft.com/office/drawing/2014/main" id="{2488222B-60B7-4FDC-8F69-8D97B1E6A7C0}"/>
            </a:ext>
          </a:extLst>
        </xdr:cNvPr>
        <xdr:cNvCxnSpPr/>
      </xdr:nvCxnSpPr>
      <xdr:spPr>
        <a:xfrm flipV="1">
          <a:off x="18395950" y="17119963"/>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89081</xdr:rowOff>
    </xdr:from>
    <xdr:to>
      <xdr:col>102</xdr:col>
      <xdr:colOff>165100</xdr:colOff>
      <xdr:row>104</xdr:row>
      <xdr:rowOff>19231</xdr:rowOff>
    </xdr:to>
    <xdr:sp macro="" textlink="">
      <xdr:nvSpPr>
        <xdr:cNvPr id="723" name="楕円 722">
          <a:extLst>
            <a:ext uri="{FF2B5EF4-FFF2-40B4-BE49-F238E27FC236}">
              <a16:creationId xmlns:a16="http://schemas.microsoft.com/office/drawing/2014/main" id="{7B3CB396-099B-4F87-9163-7D340331E3B1}"/>
            </a:ext>
          </a:extLst>
        </xdr:cNvPr>
        <xdr:cNvSpPr/>
      </xdr:nvSpPr>
      <xdr:spPr>
        <a:xfrm>
          <a:off x="175514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51707</xdr:rowOff>
    </xdr:from>
    <xdr:to>
      <xdr:col>107</xdr:col>
      <xdr:colOff>50800</xdr:colOff>
      <xdr:row>103</xdr:row>
      <xdr:rowOff>139881</xdr:rowOff>
    </xdr:to>
    <xdr:cxnSp macro="">
      <xdr:nvCxnSpPr>
        <xdr:cNvPr id="724" name="直線コネクタ 723">
          <a:extLst>
            <a:ext uri="{FF2B5EF4-FFF2-40B4-BE49-F238E27FC236}">
              <a16:creationId xmlns:a16="http://schemas.microsoft.com/office/drawing/2014/main" id="{64E747B9-0D71-48AD-8EE5-73C619923B62}"/>
            </a:ext>
          </a:extLst>
        </xdr:cNvPr>
        <xdr:cNvCxnSpPr/>
      </xdr:nvCxnSpPr>
      <xdr:spPr>
        <a:xfrm flipV="1">
          <a:off x="17602200" y="17139557"/>
          <a:ext cx="79375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25" name="n_1aveValue【公民館】&#10;一人当たり面積">
          <a:extLst>
            <a:ext uri="{FF2B5EF4-FFF2-40B4-BE49-F238E27FC236}">
              <a16:creationId xmlns:a16="http://schemas.microsoft.com/office/drawing/2014/main" id="{4220CBC0-DEFA-4F5F-9FC2-60CDDE7E6E8A}"/>
            </a:ext>
          </a:extLst>
        </xdr:cNvPr>
        <xdr:cNvSpPr txBox="1"/>
      </xdr:nvSpPr>
      <xdr:spPr>
        <a:xfrm>
          <a:off x="18980227" y="166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26" name="n_2aveValue【公民館】&#10;一人当たり面積">
          <a:extLst>
            <a:ext uri="{FF2B5EF4-FFF2-40B4-BE49-F238E27FC236}">
              <a16:creationId xmlns:a16="http://schemas.microsoft.com/office/drawing/2014/main" id="{33B57ACA-645F-4D4D-85C2-AE2CF661C02D}"/>
            </a:ext>
          </a:extLst>
        </xdr:cNvPr>
        <xdr:cNvSpPr txBox="1"/>
      </xdr:nvSpPr>
      <xdr:spPr>
        <a:xfrm>
          <a:off x="18180127" y="175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727" name="n_3aveValue【公民館】&#10;一人当たり面積">
          <a:extLst>
            <a:ext uri="{FF2B5EF4-FFF2-40B4-BE49-F238E27FC236}">
              <a16:creationId xmlns:a16="http://schemas.microsoft.com/office/drawing/2014/main" id="{B3327BC6-E6FA-4F05-B07B-9A91D2E05A3F}"/>
            </a:ext>
          </a:extLst>
        </xdr:cNvPr>
        <xdr:cNvSpPr txBox="1"/>
      </xdr:nvSpPr>
      <xdr:spPr>
        <a:xfrm>
          <a:off x="1738637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74040</xdr:rowOff>
    </xdr:from>
    <xdr:ext cx="469744" cy="259045"/>
    <xdr:sp macro="" textlink="">
      <xdr:nvSpPr>
        <xdr:cNvPr id="728" name="n_1mainValue【公民館】&#10;一人当たり面積">
          <a:extLst>
            <a:ext uri="{FF2B5EF4-FFF2-40B4-BE49-F238E27FC236}">
              <a16:creationId xmlns:a16="http://schemas.microsoft.com/office/drawing/2014/main" id="{424D020A-735B-42D3-B6B3-C99183850426}"/>
            </a:ext>
          </a:extLst>
        </xdr:cNvPr>
        <xdr:cNvSpPr txBox="1"/>
      </xdr:nvSpPr>
      <xdr:spPr>
        <a:xfrm>
          <a:off x="18980227" y="171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119034</xdr:rowOff>
    </xdr:from>
    <xdr:ext cx="469744" cy="259045"/>
    <xdr:sp macro="" textlink="">
      <xdr:nvSpPr>
        <xdr:cNvPr id="729" name="n_2mainValue【公民館】&#10;一人当たり面積">
          <a:extLst>
            <a:ext uri="{FF2B5EF4-FFF2-40B4-BE49-F238E27FC236}">
              <a16:creationId xmlns:a16="http://schemas.microsoft.com/office/drawing/2014/main" id="{F6741610-BB56-44D8-8D3E-6D236BFB6473}"/>
            </a:ext>
          </a:extLst>
        </xdr:cNvPr>
        <xdr:cNvSpPr txBox="1"/>
      </xdr:nvSpPr>
      <xdr:spPr>
        <a:xfrm>
          <a:off x="181801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35758</xdr:rowOff>
    </xdr:from>
    <xdr:ext cx="469744" cy="259045"/>
    <xdr:sp macro="" textlink="">
      <xdr:nvSpPr>
        <xdr:cNvPr id="730" name="n_3mainValue【公民館】&#10;一人当たり面積">
          <a:extLst>
            <a:ext uri="{FF2B5EF4-FFF2-40B4-BE49-F238E27FC236}">
              <a16:creationId xmlns:a16="http://schemas.microsoft.com/office/drawing/2014/main" id="{74A98050-02F8-4CA0-8A87-BF6D4F894B9B}"/>
            </a:ext>
          </a:extLst>
        </xdr:cNvPr>
        <xdr:cNvSpPr txBox="1"/>
      </xdr:nvSpPr>
      <xdr:spPr>
        <a:xfrm>
          <a:off x="1738637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BDE6899E-0E51-4176-9397-4D5AB9265F7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5B47E977-0DFE-4447-8687-C1A081302D7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236CB9E3-9ABE-4F00-88DF-B5539AB6D72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・橋りょう・トンネルについては、橋りょう長寿命化計画を策定し、橋りょうの大規模補修を進めていることから、平成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年度に大きく比率が低下しています。</a:t>
          </a: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年度の加悦中学校の全面改築を行ったことにより、以降は類似団体平均程度に収まっています。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87CDD5-904C-467F-AFF7-78CA46302F4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A24A4B-589C-42B8-9F73-5B2E8237889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776745-5C68-4AFD-A507-4BB931988E7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61BF39-6364-4029-89EF-621B5D44694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D22703-6F63-4A16-9A87-2570DC8294E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292E1-E377-4031-9C9B-97FA99925CE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09499C-6C75-4D41-851E-A97CE9833D0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542853-D54D-4C7C-99E5-03811115DF1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AF31C9-06E2-4969-9055-E65816A2EFE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006B64-B118-485F-AF97-C02273AA241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1194BA-8CE0-4136-B0D7-D88B3A4CE6A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69C9F8-CB0F-4DBA-AA85-32B54549363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505D01-97F5-4355-9F83-03A9DD7691B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08BF6F-A683-46D6-B174-55E736D7C13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3C0D6C-2B7B-4905-8A94-76E393A41A6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B225B9-7629-4A7F-B1DA-23A722586078}"/>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0539D1-6B24-4798-9871-8E49926B90B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BFAED8-AE58-44EB-A240-3D441F28A06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397636-246C-42B2-B2F1-EEC803D0B35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5F1E79-308D-409A-B838-D6918629FD0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9AC0A1-8710-4400-8143-EBE473EBDAD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74214C-9935-4D1D-AAA1-22338FA21F5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C1829D-ACD3-4FEF-943C-325D7744FF3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0B473A-0F1C-4D9F-BD11-08F8F394EDB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EDDA9E-420F-401E-BFED-8B51C32FB0F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25A87E-72E7-470A-86EB-D842EE1F1E0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E9312A-6DBA-4359-9577-69D97A292E6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36A1C1-616F-40D8-8968-BEF3004F23C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33E0AC-7684-48CD-A9D6-4F176C64180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02E658-52A3-41D4-9AC6-63A4CC37D8C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A7B5F5-57F0-450A-94DC-E30C20CFE62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A14DBF6-231D-47B9-B3F5-D210C6A725A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1111032-16B8-435F-916A-04E02959421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0B47C45-8BA9-48FB-BB3A-6DF4EB737AE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465C99A-10C0-4A06-8B00-8A2A076F096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5D1E456-2E39-41E6-BDDC-D64A9939F6C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D76A44-2083-4E86-A740-3D48C110D5E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57D83D7-4DDD-4E6E-AD6C-C3F46DA9566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E97C319-814E-46B7-94A7-A0B6DCA2B8A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F7D2242-C941-4FEA-B49D-7C4D8FD51D1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C4374FA-774B-445F-BAEB-7E910944B2A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56E0C27-488B-4B9B-BE18-F4A52DF25E62}"/>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27D9A21-8E85-49C1-A615-858556CD7FF9}"/>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521DE27-3B9B-47C2-A9CE-8D987EBEE5A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C98A654-1046-428A-A604-98B069E533C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3DF4D16-4202-4242-98EC-437E3A65AEF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A6B6080-E213-4BDD-AC73-15A49DAE445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090C7AC-8C4D-4E6E-800B-0F281679CF9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E0B0B04-60FE-401D-B9CE-73268755DEE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36F938B-1250-441B-9907-3361F1EF174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12AF55D-BF7A-4713-9EC0-3653A8CD1A38}"/>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790567A-3139-4527-B800-55C347894DDC}"/>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2B88B6-3829-497D-99A9-5D86EC47AB6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AE9ECB4-BFF7-45EA-B814-B00FA494EBDC}"/>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39D453C-AA84-4DBB-9D2E-42F0A601656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1EC182E5-E924-409B-8E68-8B7739E24ED1}"/>
            </a:ext>
          </a:extLst>
        </xdr:cNvPr>
        <xdr:cNvCxnSpPr/>
      </xdr:nvCxnSpPr>
      <xdr:spPr>
        <a:xfrm flipV="1">
          <a:off x="4177665" y="5650230"/>
          <a:ext cx="0" cy="13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8015CED0-08AF-44FF-93D2-F72883BB5318}"/>
            </a:ext>
          </a:extLst>
        </xdr:cNvPr>
        <xdr:cNvSpPr txBox="1"/>
      </xdr:nvSpPr>
      <xdr:spPr>
        <a:xfrm>
          <a:off x="4216400" y="7004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5F635034-CFC6-4CA8-9457-514256AC9219}"/>
            </a:ext>
          </a:extLst>
        </xdr:cNvPr>
        <xdr:cNvCxnSpPr/>
      </xdr:nvCxnSpPr>
      <xdr:spPr>
        <a:xfrm>
          <a:off x="4108450" y="7000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9572435-CE4D-4894-80FB-D723DCB9B4EE}"/>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B464DF21-4BD0-4C38-B314-D70EB92FC05D}"/>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E9E5816B-5953-4CC6-95DC-9D14B22497F7}"/>
            </a:ext>
          </a:extLst>
        </xdr:cNvPr>
        <xdr:cNvSpPr txBox="1"/>
      </xdr:nvSpPr>
      <xdr:spPr>
        <a:xfrm>
          <a:off x="42164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8C5FC8-F229-4B61-8087-ACCC741B85F6}"/>
            </a:ext>
          </a:extLst>
        </xdr:cNvPr>
        <xdr:cNvSpPr/>
      </xdr:nvSpPr>
      <xdr:spPr>
        <a:xfrm>
          <a:off x="4127500" y="61910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F11790FE-6DB2-436C-80F8-66297A00B882}"/>
            </a:ext>
          </a:extLst>
        </xdr:cNvPr>
        <xdr:cNvSpPr/>
      </xdr:nvSpPr>
      <xdr:spPr>
        <a:xfrm>
          <a:off x="3384550" y="6194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65" name="n_1aveValue【図書館】&#10;有形固定資産減価償却率">
          <a:extLst>
            <a:ext uri="{FF2B5EF4-FFF2-40B4-BE49-F238E27FC236}">
              <a16:creationId xmlns:a16="http://schemas.microsoft.com/office/drawing/2014/main" id="{FF7C3B89-18F1-4BFE-88C9-C49D3592FF7B}"/>
            </a:ext>
          </a:extLst>
        </xdr:cNvPr>
        <xdr:cNvSpPr txBox="1"/>
      </xdr:nvSpPr>
      <xdr:spPr>
        <a:xfrm>
          <a:off x="3239144" y="6280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6A84BA13-53F4-4217-9516-685C366D82CF}"/>
            </a:ext>
          </a:extLst>
        </xdr:cNvPr>
        <xdr:cNvSpPr/>
      </xdr:nvSpPr>
      <xdr:spPr>
        <a:xfrm>
          <a:off x="2571750" y="621556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a:extLst>
            <a:ext uri="{FF2B5EF4-FFF2-40B4-BE49-F238E27FC236}">
              <a16:creationId xmlns:a16="http://schemas.microsoft.com/office/drawing/2014/main" id="{62BB0A7D-7579-4D2D-A3B7-1A357E867133}"/>
            </a:ext>
          </a:extLst>
        </xdr:cNvPr>
        <xdr:cNvSpPr txBox="1"/>
      </xdr:nvSpPr>
      <xdr:spPr>
        <a:xfrm>
          <a:off x="2439044" y="630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a:extLst>
            <a:ext uri="{FF2B5EF4-FFF2-40B4-BE49-F238E27FC236}">
              <a16:creationId xmlns:a16="http://schemas.microsoft.com/office/drawing/2014/main" id="{3C860DDB-712F-48D6-A57F-787BC82FAE23}"/>
            </a:ext>
          </a:extLst>
        </xdr:cNvPr>
        <xdr:cNvSpPr/>
      </xdr:nvSpPr>
      <xdr:spPr>
        <a:xfrm>
          <a:off x="1778000" y="62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108330</xdr:rowOff>
    </xdr:from>
    <xdr:ext cx="405111" cy="259045"/>
    <xdr:sp macro="" textlink="">
      <xdr:nvSpPr>
        <xdr:cNvPr id="69" name="n_3aveValue【図書館】&#10;有形固定資産減価償却率">
          <a:extLst>
            <a:ext uri="{FF2B5EF4-FFF2-40B4-BE49-F238E27FC236}">
              <a16:creationId xmlns:a16="http://schemas.microsoft.com/office/drawing/2014/main" id="{D36DD97C-E001-411E-9A43-3DE4EC126AD0}"/>
            </a:ext>
          </a:extLst>
        </xdr:cNvPr>
        <xdr:cNvSpPr txBox="1"/>
      </xdr:nvSpPr>
      <xdr:spPr>
        <a:xfrm>
          <a:off x="164529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9265A3-9453-4794-A348-4701501B2BF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171C0B-2667-4284-81B5-B86A4F7C691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E58C0B-98D0-4617-A3A7-DC56C7AC8CF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A49A9B-7C28-435D-B89D-FC50EA0A809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F4E292B-DA3F-46A4-B580-0F159DEABB9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5" name="楕円 74">
          <a:extLst>
            <a:ext uri="{FF2B5EF4-FFF2-40B4-BE49-F238E27FC236}">
              <a16:creationId xmlns:a16="http://schemas.microsoft.com/office/drawing/2014/main" id="{69410B36-F745-48B8-A4D2-AB2D3D0D772A}"/>
            </a:ext>
          </a:extLst>
        </xdr:cNvPr>
        <xdr:cNvSpPr/>
      </xdr:nvSpPr>
      <xdr:spPr>
        <a:xfrm>
          <a:off x="3384550" y="60537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125004</xdr:rowOff>
    </xdr:from>
    <xdr:to>
      <xdr:col>15</xdr:col>
      <xdr:colOff>101600</xdr:colOff>
      <xdr:row>37</xdr:row>
      <xdr:rowOff>55154</xdr:rowOff>
    </xdr:to>
    <xdr:sp macro="" textlink="">
      <xdr:nvSpPr>
        <xdr:cNvPr id="76" name="楕円 75">
          <a:extLst>
            <a:ext uri="{FF2B5EF4-FFF2-40B4-BE49-F238E27FC236}">
              <a16:creationId xmlns:a16="http://schemas.microsoft.com/office/drawing/2014/main" id="{B2B04566-E681-48CE-9E87-F4BC44BA52C2}"/>
            </a:ext>
          </a:extLst>
        </xdr:cNvPr>
        <xdr:cNvSpPr/>
      </xdr:nvSpPr>
      <xdr:spPr>
        <a:xfrm>
          <a:off x="2571750" y="6074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4354</xdr:rowOff>
    </xdr:to>
    <xdr:cxnSp macro="">
      <xdr:nvCxnSpPr>
        <xdr:cNvPr id="77" name="直線コネクタ 76">
          <a:extLst>
            <a:ext uri="{FF2B5EF4-FFF2-40B4-BE49-F238E27FC236}">
              <a16:creationId xmlns:a16="http://schemas.microsoft.com/office/drawing/2014/main" id="{9B0185F9-9EDD-466C-B414-F02707E5F837}"/>
            </a:ext>
          </a:extLst>
        </xdr:cNvPr>
        <xdr:cNvCxnSpPr/>
      </xdr:nvCxnSpPr>
      <xdr:spPr>
        <a:xfrm flipV="1">
          <a:off x="2622550" y="6104527"/>
          <a:ext cx="80645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78" name="楕円 77">
          <a:extLst>
            <a:ext uri="{FF2B5EF4-FFF2-40B4-BE49-F238E27FC236}">
              <a16:creationId xmlns:a16="http://schemas.microsoft.com/office/drawing/2014/main" id="{D6667D03-3BDD-41BD-B3E0-6E53C393970E}"/>
            </a:ext>
          </a:extLst>
        </xdr:cNvPr>
        <xdr:cNvSpPr/>
      </xdr:nvSpPr>
      <xdr:spPr>
        <a:xfrm>
          <a:off x="17780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90896</xdr:rowOff>
    </xdr:to>
    <xdr:cxnSp macro="">
      <xdr:nvCxnSpPr>
        <xdr:cNvPr id="79" name="直線コネクタ 78">
          <a:extLst>
            <a:ext uri="{FF2B5EF4-FFF2-40B4-BE49-F238E27FC236}">
              <a16:creationId xmlns:a16="http://schemas.microsoft.com/office/drawing/2014/main" id="{5C750953-79F3-4645-9E9B-392773ECF6A6}"/>
            </a:ext>
          </a:extLst>
        </xdr:cNvPr>
        <xdr:cNvCxnSpPr/>
      </xdr:nvCxnSpPr>
      <xdr:spPr>
        <a:xfrm flipV="1">
          <a:off x="1828800" y="6119404"/>
          <a:ext cx="79375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50454</xdr:rowOff>
    </xdr:from>
    <xdr:ext cx="405111" cy="259045"/>
    <xdr:sp macro="" textlink="">
      <xdr:nvSpPr>
        <xdr:cNvPr id="80" name="n_1mainValue【図書館】&#10;有形固定資産減価償却率">
          <a:extLst>
            <a:ext uri="{FF2B5EF4-FFF2-40B4-BE49-F238E27FC236}">
              <a16:creationId xmlns:a16="http://schemas.microsoft.com/office/drawing/2014/main" id="{873E9178-1AFA-4175-8D9A-EAEE68912174}"/>
            </a:ext>
          </a:extLst>
        </xdr:cNvPr>
        <xdr:cNvSpPr txBox="1"/>
      </xdr:nvSpPr>
      <xdr:spPr>
        <a:xfrm>
          <a:off x="3239144" y="58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1" name="n_2mainValue【図書館】&#10;有形固定資産減価償却率">
          <a:extLst>
            <a:ext uri="{FF2B5EF4-FFF2-40B4-BE49-F238E27FC236}">
              <a16:creationId xmlns:a16="http://schemas.microsoft.com/office/drawing/2014/main" id="{133FFAC8-50EA-4A0F-A10E-EA3386104D9C}"/>
            </a:ext>
          </a:extLst>
        </xdr:cNvPr>
        <xdr:cNvSpPr txBox="1"/>
      </xdr:nvSpPr>
      <xdr:spPr>
        <a:xfrm>
          <a:off x="2439044" y="585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82" name="n_3mainValue【図書館】&#10;有形固定資産減価償却率">
          <a:extLst>
            <a:ext uri="{FF2B5EF4-FFF2-40B4-BE49-F238E27FC236}">
              <a16:creationId xmlns:a16="http://schemas.microsoft.com/office/drawing/2014/main" id="{55C959B1-DB0F-40B0-AB03-52C0D6698CB3}"/>
            </a:ext>
          </a:extLst>
        </xdr:cNvPr>
        <xdr:cNvSpPr txBox="1"/>
      </xdr:nvSpPr>
      <xdr:spPr>
        <a:xfrm>
          <a:off x="1645294" y="594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58E8FA8-C60A-4BAC-AE5A-6CCA0368A79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557FCCC-79D1-482A-933A-9376FDD1E86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437B9BC-DA85-4DFE-958A-61B01F9415F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48FAC03-60B8-487C-B206-C4B947BEE11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F0110A5-1AEE-44F5-93EF-343A32FEE3D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05A253E-A40B-4D57-BEB8-B9137B538F5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AE27060-77D4-4659-9275-A76B93DD43D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AA1B75A-A3AD-4EDE-BCBA-03FEFDDBE2D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EC0A72A-BF45-471A-AD15-C8A94587017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54D5FF2-5AD2-4833-87B3-D38F02962BC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97EEF39-310A-4C46-997B-E646E0F9B82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52DC8AE6-A8AE-4FD8-83AB-127C5681A6E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E0CFB27-3F91-4963-B201-2900C4E4A19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4ABEEC3A-D8B8-4490-9DFB-D73A5A25454E}"/>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03FD388-D78F-40FE-8052-29CDC4BE353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60F18C01-C484-46F6-B063-3D421235E381}"/>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244E99FE-E6AF-4A66-8B9F-1482CC1C0EE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8D89ACF5-C6A1-4266-8182-CF1331D7D192}"/>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1D8A3F0-CFB1-4E37-98E3-0708E1C12BDD}"/>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E37EB24E-32B9-40E9-9629-B20027DC8A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0F86BBD-4784-4298-9517-FB340983A00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791C9745-C633-46EB-9E54-90EDB53071F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2D95FAA6-9978-4013-80DA-A68DECF38FB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a:extLst>
            <a:ext uri="{FF2B5EF4-FFF2-40B4-BE49-F238E27FC236}">
              <a16:creationId xmlns:a16="http://schemas.microsoft.com/office/drawing/2014/main" id="{DD0011DB-DE3D-4A16-94FD-7468B9A3D183}"/>
            </a:ext>
          </a:extLst>
        </xdr:cNvPr>
        <xdr:cNvCxnSpPr/>
      </xdr:nvCxnSpPr>
      <xdr:spPr>
        <a:xfrm flipV="1">
          <a:off x="9429115" y="557276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a:extLst>
            <a:ext uri="{FF2B5EF4-FFF2-40B4-BE49-F238E27FC236}">
              <a16:creationId xmlns:a16="http://schemas.microsoft.com/office/drawing/2014/main" id="{815F4972-53EC-4199-A0ED-BD07DBDA0228}"/>
            </a:ext>
          </a:extLst>
        </xdr:cNvPr>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6AA4FE11-F5D4-49B1-B844-612147DF1130}"/>
            </a:ext>
          </a:extLst>
        </xdr:cNvPr>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a:extLst>
            <a:ext uri="{FF2B5EF4-FFF2-40B4-BE49-F238E27FC236}">
              <a16:creationId xmlns:a16="http://schemas.microsoft.com/office/drawing/2014/main" id="{3E4B2F79-2E31-4CDA-A899-1A9626355986}"/>
            </a:ext>
          </a:extLst>
        </xdr:cNvPr>
        <xdr:cNvSpPr txBox="1"/>
      </xdr:nvSpPr>
      <xdr:spPr>
        <a:xfrm>
          <a:off x="9467850"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0BE201A5-B1F5-465E-BA4F-02B51E49E521}"/>
            </a:ext>
          </a:extLst>
        </xdr:cNvPr>
        <xdr:cNvCxnSpPr/>
      </xdr:nvCxnSpPr>
      <xdr:spPr>
        <a:xfrm>
          <a:off x="935990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a:extLst>
            <a:ext uri="{FF2B5EF4-FFF2-40B4-BE49-F238E27FC236}">
              <a16:creationId xmlns:a16="http://schemas.microsoft.com/office/drawing/2014/main" id="{A5731C03-1132-4143-B813-6A0B63A5C970}"/>
            </a:ext>
          </a:extLst>
        </xdr:cNvPr>
        <xdr:cNvSpPr txBox="1"/>
      </xdr:nvSpPr>
      <xdr:spPr>
        <a:xfrm>
          <a:off x="946785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a:extLst>
            <a:ext uri="{FF2B5EF4-FFF2-40B4-BE49-F238E27FC236}">
              <a16:creationId xmlns:a16="http://schemas.microsoft.com/office/drawing/2014/main" id="{A2E336AE-9DEA-46C9-A0F6-89B107B35FDC}"/>
            </a:ext>
          </a:extLst>
        </xdr:cNvPr>
        <xdr:cNvSpPr/>
      </xdr:nvSpPr>
      <xdr:spPr>
        <a:xfrm>
          <a:off x="9398000" y="6466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a:extLst>
            <a:ext uri="{FF2B5EF4-FFF2-40B4-BE49-F238E27FC236}">
              <a16:creationId xmlns:a16="http://schemas.microsoft.com/office/drawing/2014/main" id="{442E7049-F47B-4411-8EB6-2C8854CA319F}"/>
            </a:ext>
          </a:extLst>
        </xdr:cNvPr>
        <xdr:cNvSpPr/>
      </xdr:nvSpPr>
      <xdr:spPr>
        <a:xfrm>
          <a:off x="86360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83837</xdr:rowOff>
    </xdr:from>
    <xdr:ext cx="469744" cy="259045"/>
    <xdr:sp macro="" textlink="">
      <xdr:nvSpPr>
        <xdr:cNvPr id="114" name="n_1aveValue【図書館】&#10;一人当たり面積">
          <a:extLst>
            <a:ext uri="{FF2B5EF4-FFF2-40B4-BE49-F238E27FC236}">
              <a16:creationId xmlns:a16="http://schemas.microsoft.com/office/drawing/2014/main" id="{FD36FE9F-5851-4624-AAA6-5AB3E29C8E65}"/>
            </a:ext>
          </a:extLst>
        </xdr:cNvPr>
        <xdr:cNvSpPr txBox="1"/>
      </xdr:nvSpPr>
      <xdr:spPr>
        <a:xfrm>
          <a:off x="845827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5" name="フローチャート: 判断 114">
          <a:extLst>
            <a:ext uri="{FF2B5EF4-FFF2-40B4-BE49-F238E27FC236}">
              <a16:creationId xmlns:a16="http://schemas.microsoft.com/office/drawing/2014/main" id="{84D3B621-CCC9-4575-9377-9E4FAAEB74AB}"/>
            </a:ext>
          </a:extLst>
        </xdr:cNvPr>
        <xdr:cNvSpPr/>
      </xdr:nvSpPr>
      <xdr:spPr>
        <a:xfrm>
          <a:off x="7842250" y="647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121937</xdr:rowOff>
    </xdr:from>
    <xdr:ext cx="469744" cy="259045"/>
    <xdr:sp macro="" textlink="">
      <xdr:nvSpPr>
        <xdr:cNvPr id="116" name="n_2aveValue【図書館】&#10;一人当たり面積">
          <a:extLst>
            <a:ext uri="{FF2B5EF4-FFF2-40B4-BE49-F238E27FC236}">
              <a16:creationId xmlns:a16="http://schemas.microsoft.com/office/drawing/2014/main" id="{AC8F63A6-675D-4B3B-B357-0B5797BF4409}"/>
            </a:ext>
          </a:extLst>
        </xdr:cNvPr>
        <xdr:cNvSpPr txBox="1"/>
      </xdr:nvSpPr>
      <xdr:spPr>
        <a:xfrm>
          <a:off x="76772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a:extLst>
            <a:ext uri="{FF2B5EF4-FFF2-40B4-BE49-F238E27FC236}">
              <a16:creationId xmlns:a16="http://schemas.microsoft.com/office/drawing/2014/main" id="{98873491-E22A-42D8-84D4-1B0E9C8F6FB0}"/>
            </a:ext>
          </a:extLst>
        </xdr:cNvPr>
        <xdr:cNvSpPr/>
      </xdr:nvSpPr>
      <xdr:spPr>
        <a:xfrm>
          <a:off x="702945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129557</xdr:rowOff>
    </xdr:from>
    <xdr:ext cx="469744" cy="259045"/>
    <xdr:sp macro="" textlink="">
      <xdr:nvSpPr>
        <xdr:cNvPr id="118" name="n_3aveValue【図書館】&#10;一人当たり面積">
          <a:extLst>
            <a:ext uri="{FF2B5EF4-FFF2-40B4-BE49-F238E27FC236}">
              <a16:creationId xmlns:a16="http://schemas.microsoft.com/office/drawing/2014/main" id="{CAE788C2-B0C8-446B-9784-4EE2B3BF7650}"/>
            </a:ext>
          </a:extLst>
        </xdr:cNvPr>
        <xdr:cNvSpPr txBox="1"/>
      </xdr:nvSpPr>
      <xdr:spPr>
        <a:xfrm>
          <a:off x="6864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2E999E2-B8C9-474D-9CB7-AF7A35932A9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0A49AF5-2A51-40AD-BA3A-B9E59620A1B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CD3FF81-90AF-4415-8652-CCBCCE44555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D799ECC-0B55-4B59-991F-80C669D113B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782361E-CA8A-4081-A6EA-3FB47DE85C4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24" name="楕円 123">
          <a:extLst>
            <a:ext uri="{FF2B5EF4-FFF2-40B4-BE49-F238E27FC236}">
              <a16:creationId xmlns:a16="http://schemas.microsoft.com/office/drawing/2014/main" id="{DCF808EB-739C-4D08-B6F5-FF8A8E805FFC}"/>
            </a:ext>
          </a:extLst>
        </xdr:cNvPr>
        <xdr:cNvSpPr/>
      </xdr:nvSpPr>
      <xdr:spPr>
        <a:xfrm>
          <a:off x="8636000" y="5943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10160</xdr:rowOff>
    </xdr:from>
    <xdr:to>
      <xdr:col>46</xdr:col>
      <xdr:colOff>38100</xdr:colOff>
      <xdr:row>36</xdr:row>
      <xdr:rowOff>111760</xdr:rowOff>
    </xdr:to>
    <xdr:sp macro="" textlink="">
      <xdr:nvSpPr>
        <xdr:cNvPr id="125" name="楕円 124">
          <a:extLst>
            <a:ext uri="{FF2B5EF4-FFF2-40B4-BE49-F238E27FC236}">
              <a16:creationId xmlns:a16="http://schemas.microsoft.com/office/drawing/2014/main" id="{620EDD79-FEBA-422A-8A2A-ECD79A72F14E}"/>
            </a:ext>
          </a:extLst>
        </xdr:cNvPr>
        <xdr:cNvSpPr/>
      </xdr:nvSpPr>
      <xdr:spPr>
        <a:xfrm>
          <a:off x="7842250" y="5960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60960</xdr:rowOff>
    </xdr:to>
    <xdr:cxnSp macro="">
      <xdr:nvCxnSpPr>
        <xdr:cNvPr id="126" name="直線コネクタ 125">
          <a:extLst>
            <a:ext uri="{FF2B5EF4-FFF2-40B4-BE49-F238E27FC236}">
              <a16:creationId xmlns:a16="http://schemas.microsoft.com/office/drawing/2014/main" id="{BEEDD266-BADE-40FB-94E3-6D6569F39F14}"/>
            </a:ext>
          </a:extLst>
        </xdr:cNvPr>
        <xdr:cNvCxnSpPr/>
      </xdr:nvCxnSpPr>
      <xdr:spPr>
        <a:xfrm flipV="1">
          <a:off x="7886700" y="598805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xdr:rowOff>
    </xdr:from>
    <xdr:to>
      <xdr:col>41</xdr:col>
      <xdr:colOff>101600</xdr:colOff>
      <xdr:row>36</xdr:row>
      <xdr:rowOff>111760</xdr:rowOff>
    </xdr:to>
    <xdr:sp macro="" textlink="">
      <xdr:nvSpPr>
        <xdr:cNvPr id="127" name="楕円 126">
          <a:extLst>
            <a:ext uri="{FF2B5EF4-FFF2-40B4-BE49-F238E27FC236}">
              <a16:creationId xmlns:a16="http://schemas.microsoft.com/office/drawing/2014/main" id="{CD0E0DC9-03E2-40C8-AC9D-2E79793D7911}"/>
            </a:ext>
          </a:extLst>
        </xdr:cNvPr>
        <xdr:cNvSpPr/>
      </xdr:nvSpPr>
      <xdr:spPr>
        <a:xfrm>
          <a:off x="702945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60960</xdr:rowOff>
    </xdr:from>
    <xdr:to>
      <xdr:col>45</xdr:col>
      <xdr:colOff>177800</xdr:colOff>
      <xdr:row>36</xdr:row>
      <xdr:rowOff>60960</xdr:rowOff>
    </xdr:to>
    <xdr:cxnSp macro="">
      <xdr:nvCxnSpPr>
        <xdr:cNvPr id="128" name="直線コネクタ 127">
          <a:extLst>
            <a:ext uri="{FF2B5EF4-FFF2-40B4-BE49-F238E27FC236}">
              <a16:creationId xmlns:a16="http://schemas.microsoft.com/office/drawing/2014/main" id="{B5ABF350-565C-41CC-A867-A9AD13986F8A}"/>
            </a:ext>
          </a:extLst>
        </xdr:cNvPr>
        <xdr:cNvCxnSpPr/>
      </xdr:nvCxnSpPr>
      <xdr:spPr>
        <a:xfrm>
          <a:off x="7080250" y="60109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105427</xdr:rowOff>
    </xdr:from>
    <xdr:ext cx="469744" cy="259045"/>
    <xdr:sp macro="" textlink="">
      <xdr:nvSpPr>
        <xdr:cNvPr id="129" name="n_1mainValue【図書館】&#10;一人当たり面積">
          <a:extLst>
            <a:ext uri="{FF2B5EF4-FFF2-40B4-BE49-F238E27FC236}">
              <a16:creationId xmlns:a16="http://schemas.microsoft.com/office/drawing/2014/main" id="{ED3C7CE2-D2A0-4FA7-B12E-99CDEB03B0FE}"/>
            </a:ext>
          </a:extLst>
        </xdr:cNvPr>
        <xdr:cNvSpPr txBox="1"/>
      </xdr:nvSpPr>
      <xdr:spPr>
        <a:xfrm>
          <a:off x="845827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128287</xdr:rowOff>
    </xdr:from>
    <xdr:ext cx="469744" cy="259045"/>
    <xdr:sp macro="" textlink="">
      <xdr:nvSpPr>
        <xdr:cNvPr id="130" name="n_2mainValue【図書館】&#10;一人当たり面積">
          <a:extLst>
            <a:ext uri="{FF2B5EF4-FFF2-40B4-BE49-F238E27FC236}">
              <a16:creationId xmlns:a16="http://schemas.microsoft.com/office/drawing/2014/main" id="{0E9AD39C-F496-4A2C-86BD-757921108EFC}"/>
            </a:ext>
          </a:extLst>
        </xdr:cNvPr>
        <xdr:cNvSpPr txBox="1"/>
      </xdr:nvSpPr>
      <xdr:spPr>
        <a:xfrm>
          <a:off x="7677227"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128287</xdr:rowOff>
    </xdr:from>
    <xdr:ext cx="469744" cy="259045"/>
    <xdr:sp macro="" textlink="">
      <xdr:nvSpPr>
        <xdr:cNvPr id="131" name="n_3mainValue【図書館】&#10;一人当たり面積">
          <a:extLst>
            <a:ext uri="{FF2B5EF4-FFF2-40B4-BE49-F238E27FC236}">
              <a16:creationId xmlns:a16="http://schemas.microsoft.com/office/drawing/2014/main" id="{4565FFE9-434A-417E-A514-46DC8FEC18D8}"/>
            </a:ext>
          </a:extLst>
        </xdr:cNvPr>
        <xdr:cNvSpPr txBox="1"/>
      </xdr:nvSpPr>
      <xdr:spPr>
        <a:xfrm>
          <a:off x="6864427"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093C05B-7A0D-4CF5-AD8D-CDCE4FCAC6B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8E204834-5EF9-4F5B-B0F7-1F33BF2CFEE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185A59D-F322-477D-B95C-7222F26D5F2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9BD57DE8-36C3-4808-9A9A-C0FFB4F34FD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36E35A1E-4194-472E-9C7F-9E3876022A8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A1068F5-3733-47A0-985D-30FEB99C1EA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16982E2E-2667-4792-B04A-99615945D78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8C7BD4A8-1031-474B-A00F-06204653C28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656B3A6C-065E-4850-9FDB-B4BD8DF1CFE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DD93CCC-CC88-4613-8284-C91FC5107FE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44A557A9-8263-4EB1-834A-F3A03034B0A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4C7515CA-FB41-4B90-8E1A-C000955A2BF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E02D3C98-40F2-4BFF-BC2E-A71CC51ECD32}"/>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1C1482E-68A6-4BCB-BDB2-5252B20E2EF4}"/>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3E2631F5-2365-461E-8CCB-28AC21280B12}"/>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CC80190-EAC5-4438-8BBA-8594532D4C5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1D5A7B7B-F63B-45E6-8A48-39E99F8B3694}"/>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357991E4-C1A2-4211-B418-94CE52BBBD2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5B28C8FA-27CD-4025-BD81-1CB9C0057613}"/>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F193B9B1-181A-487C-BF02-1895DA03612F}"/>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3218DA25-4C65-4080-9099-DECF633A70D8}"/>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72BAF61-6593-47A8-8748-794FE81C829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5092FA8D-FD74-41AD-99EF-C9350642560E}"/>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9BB1FA82-661B-4265-BAFE-8F089BF6735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a:extLst>
            <a:ext uri="{FF2B5EF4-FFF2-40B4-BE49-F238E27FC236}">
              <a16:creationId xmlns:a16="http://schemas.microsoft.com/office/drawing/2014/main" id="{0FE17C56-F089-445C-AF37-E495C4659F55}"/>
            </a:ext>
          </a:extLst>
        </xdr:cNvPr>
        <xdr:cNvCxnSpPr/>
      </xdr:nvCxnSpPr>
      <xdr:spPr>
        <a:xfrm flipV="1">
          <a:off x="4177665" y="9250680"/>
          <a:ext cx="0" cy="130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9A8427F3-9AFE-46A4-AABE-90703C9FA8C0}"/>
            </a:ext>
          </a:extLst>
        </xdr:cNvPr>
        <xdr:cNvSpPr txBox="1"/>
      </xdr:nvSpPr>
      <xdr:spPr>
        <a:xfrm>
          <a:off x="4216400" y="1056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a:extLst>
            <a:ext uri="{FF2B5EF4-FFF2-40B4-BE49-F238E27FC236}">
              <a16:creationId xmlns:a16="http://schemas.microsoft.com/office/drawing/2014/main" id="{7486522D-F778-407C-A69D-53155929CA1E}"/>
            </a:ext>
          </a:extLst>
        </xdr:cNvPr>
        <xdr:cNvCxnSpPr/>
      </xdr:nvCxnSpPr>
      <xdr:spPr>
        <a:xfrm>
          <a:off x="4108450" y="10558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E380D58C-AE27-4217-8E2F-6AA604A7C54E}"/>
            </a:ext>
          </a:extLst>
        </xdr:cNvPr>
        <xdr:cNvSpPr txBox="1"/>
      </xdr:nvSpPr>
      <xdr:spPr>
        <a:xfrm>
          <a:off x="4216400" y="903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a:extLst>
            <a:ext uri="{FF2B5EF4-FFF2-40B4-BE49-F238E27FC236}">
              <a16:creationId xmlns:a16="http://schemas.microsoft.com/office/drawing/2014/main" id="{7529E5F9-B338-4E06-96C2-39A5E349AFFF}"/>
            </a:ext>
          </a:extLst>
        </xdr:cNvPr>
        <xdr:cNvCxnSpPr/>
      </xdr:nvCxnSpPr>
      <xdr:spPr>
        <a:xfrm>
          <a:off x="4108450" y="925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152E2D96-86C2-4917-94EF-61E46DCBFF9D}"/>
            </a:ext>
          </a:extLst>
        </xdr:cNvPr>
        <xdr:cNvSpPr txBox="1"/>
      </xdr:nvSpPr>
      <xdr:spPr>
        <a:xfrm>
          <a:off x="4216400" y="9775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a:extLst>
            <a:ext uri="{FF2B5EF4-FFF2-40B4-BE49-F238E27FC236}">
              <a16:creationId xmlns:a16="http://schemas.microsoft.com/office/drawing/2014/main" id="{FCC2365F-F94F-427B-8D44-4B3418C6FC9E}"/>
            </a:ext>
          </a:extLst>
        </xdr:cNvPr>
        <xdr:cNvSpPr/>
      </xdr:nvSpPr>
      <xdr:spPr>
        <a:xfrm>
          <a:off x="4127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a:extLst>
            <a:ext uri="{FF2B5EF4-FFF2-40B4-BE49-F238E27FC236}">
              <a16:creationId xmlns:a16="http://schemas.microsoft.com/office/drawing/2014/main" id="{690E6BC2-37DA-453A-9DC6-3B35CA9FC4AA}"/>
            </a:ext>
          </a:extLst>
        </xdr:cNvPr>
        <xdr:cNvSpPr/>
      </xdr:nvSpPr>
      <xdr:spPr>
        <a:xfrm>
          <a:off x="33845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64" name="n_1aveValue【体育館・プール】&#10;有形固定資産減価償却率">
          <a:extLst>
            <a:ext uri="{FF2B5EF4-FFF2-40B4-BE49-F238E27FC236}">
              <a16:creationId xmlns:a16="http://schemas.microsoft.com/office/drawing/2014/main" id="{9D8547B3-75B3-43C1-B365-7AE94D822EEB}"/>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65" name="フローチャート: 判断 164">
          <a:extLst>
            <a:ext uri="{FF2B5EF4-FFF2-40B4-BE49-F238E27FC236}">
              <a16:creationId xmlns:a16="http://schemas.microsoft.com/office/drawing/2014/main" id="{CD4AA1E3-05D1-4844-8C16-479937817C0F}"/>
            </a:ext>
          </a:extLst>
        </xdr:cNvPr>
        <xdr:cNvSpPr/>
      </xdr:nvSpPr>
      <xdr:spPr>
        <a:xfrm>
          <a:off x="2571750" y="982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66" name="n_2aveValue【体育館・プール】&#10;有形固定資産減価償却率">
          <a:extLst>
            <a:ext uri="{FF2B5EF4-FFF2-40B4-BE49-F238E27FC236}">
              <a16:creationId xmlns:a16="http://schemas.microsoft.com/office/drawing/2014/main" id="{89B9CBF3-6611-4A18-B892-C3244E9DA003}"/>
            </a:ext>
          </a:extLst>
        </xdr:cNvPr>
        <xdr:cNvSpPr txBox="1"/>
      </xdr:nvSpPr>
      <xdr:spPr>
        <a:xfrm>
          <a:off x="2439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a:extLst>
            <a:ext uri="{FF2B5EF4-FFF2-40B4-BE49-F238E27FC236}">
              <a16:creationId xmlns:a16="http://schemas.microsoft.com/office/drawing/2014/main" id="{886F739E-EE18-44DC-9EEE-A78BD6474F44}"/>
            </a:ext>
          </a:extLst>
        </xdr:cNvPr>
        <xdr:cNvSpPr/>
      </xdr:nvSpPr>
      <xdr:spPr>
        <a:xfrm>
          <a:off x="17780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8" name="n_3aveValue【体育館・プール】&#10;有形固定資産減価償却率">
          <a:extLst>
            <a:ext uri="{FF2B5EF4-FFF2-40B4-BE49-F238E27FC236}">
              <a16:creationId xmlns:a16="http://schemas.microsoft.com/office/drawing/2014/main" id="{C2C8F310-AEF1-4899-BF23-2C78E8517ECA}"/>
            </a:ext>
          </a:extLst>
        </xdr:cNvPr>
        <xdr:cNvSpPr txBox="1"/>
      </xdr:nvSpPr>
      <xdr:spPr>
        <a:xfrm>
          <a:off x="16452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62BBF47-D957-4F8B-AC15-79F53E60F77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BDF1EF4-DA39-418E-B4B8-1D3138F24B9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4EB3544-7099-49E1-867F-E1A4F593E01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356ED29-5512-4F9B-81CD-3E7E47630AF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B31F508-08A2-43A8-B6A7-5BEA1945450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74" name="楕円 173">
          <a:extLst>
            <a:ext uri="{FF2B5EF4-FFF2-40B4-BE49-F238E27FC236}">
              <a16:creationId xmlns:a16="http://schemas.microsoft.com/office/drawing/2014/main" id="{3D6239BE-BED3-40E6-A56F-28098FEA9B80}"/>
            </a:ext>
          </a:extLst>
        </xdr:cNvPr>
        <xdr:cNvSpPr/>
      </xdr:nvSpPr>
      <xdr:spPr>
        <a:xfrm>
          <a:off x="3384550" y="9845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楕円 174">
          <a:extLst>
            <a:ext uri="{FF2B5EF4-FFF2-40B4-BE49-F238E27FC236}">
              <a16:creationId xmlns:a16="http://schemas.microsoft.com/office/drawing/2014/main" id="{1171D015-9CDD-45C2-9D18-B028FCF579F2}"/>
            </a:ext>
          </a:extLst>
        </xdr:cNvPr>
        <xdr:cNvSpPr/>
      </xdr:nvSpPr>
      <xdr:spPr>
        <a:xfrm>
          <a:off x="2571750" y="988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17145</xdr:rowOff>
    </xdr:to>
    <xdr:cxnSp macro="">
      <xdr:nvCxnSpPr>
        <xdr:cNvPr id="176" name="直線コネクタ 175">
          <a:extLst>
            <a:ext uri="{FF2B5EF4-FFF2-40B4-BE49-F238E27FC236}">
              <a16:creationId xmlns:a16="http://schemas.microsoft.com/office/drawing/2014/main" id="{863E7578-A861-45AB-8447-DC7A5C2DCFA3}"/>
            </a:ext>
          </a:extLst>
        </xdr:cNvPr>
        <xdr:cNvCxnSpPr/>
      </xdr:nvCxnSpPr>
      <xdr:spPr>
        <a:xfrm flipV="1">
          <a:off x="2622550" y="989584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77" name="楕円 176">
          <a:extLst>
            <a:ext uri="{FF2B5EF4-FFF2-40B4-BE49-F238E27FC236}">
              <a16:creationId xmlns:a16="http://schemas.microsoft.com/office/drawing/2014/main" id="{B4735916-BD53-4EEA-993E-773A7DEC4F08}"/>
            </a:ext>
          </a:extLst>
        </xdr:cNvPr>
        <xdr:cNvSpPr/>
      </xdr:nvSpPr>
      <xdr:spPr>
        <a:xfrm>
          <a:off x="1778000" y="9904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17145</xdr:rowOff>
    </xdr:from>
    <xdr:to>
      <xdr:col>15</xdr:col>
      <xdr:colOff>50800</xdr:colOff>
      <xdr:row>60</xdr:row>
      <xdr:rowOff>36195</xdr:rowOff>
    </xdr:to>
    <xdr:cxnSp macro="">
      <xdr:nvCxnSpPr>
        <xdr:cNvPr id="178" name="直線コネクタ 177">
          <a:extLst>
            <a:ext uri="{FF2B5EF4-FFF2-40B4-BE49-F238E27FC236}">
              <a16:creationId xmlns:a16="http://schemas.microsoft.com/office/drawing/2014/main" id="{41CB8103-B8D0-46A8-ACC9-8338D108E980}"/>
            </a:ext>
          </a:extLst>
        </xdr:cNvPr>
        <xdr:cNvCxnSpPr/>
      </xdr:nvCxnSpPr>
      <xdr:spPr>
        <a:xfrm flipV="1">
          <a:off x="1828800" y="992949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9" name="n_1mainValue【体育館・プール】&#10;有形固定資産減価償却率">
          <a:extLst>
            <a:ext uri="{FF2B5EF4-FFF2-40B4-BE49-F238E27FC236}">
              <a16:creationId xmlns:a16="http://schemas.microsoft.com/office/drawing/2014/main" id="{E7A4588C-B445-4D45-A766-140B9F38BC7E}"/>
            </a:ext>
          </a:extLst>
        </xdr:cNvPr>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80" name="n_2mainValue【体育館・プール】&#10;有形固定資産減価償却率">
          <a:extLst>
            <a:ext uri="{FF2B5EF4-FFF2-40B4-BE49-F238E27FC236}">
              <a16:creationId xmlns:a16="http://schemas.microsoft.com/office/drawing/2014/main" id="{7D58A27D-D9B5-497F-B592-5EE0988B2E80}"/>
            </a:ext>
          </a:extLst>
        </xdr:cNvPr>
        <xdr:cNvSpPr txBox="1"/>
      </xdr:nvSpPr>
      <xdr:spPr>
        <a:xfrm>
          <a:off x="2439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81" name="n_3mainValue【体育館・プール】&#10;有形固定資産減価償却率">
          <a:extLst>
            <a:ext uri="{FF2B5EF4-FFF2-40B4-BE49-F238E27FC236}">
              <a16:creationId xmlns:a16="http://schemas.microsoft.com/office/drawing/2014/main" id="{E66CDFAB-6E07-4ECE-9602-456DF2AABE19}"/>
            </a:ext>
          </a:extLst>
        </xdr:cNvPr>
        <xdr:cNvSpPr txBox="1"/>
      </xdr:nvSpPr>
      <xdr:spPr>
        <a:xfrm>
          <a:off x="164529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4D9040B6-0AE6-4158-B380-41A38548A68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96535E7F-7ACC-4FD5-ACD8-CD1CF8F8516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DC96F57-44BF-41AA-B4B8-7F473D0410C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A983408A-A705-43DA-AD0E-D1C364ACEC2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5F887CE-C2D0-40CC-808D-6E1BC770B37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767DF07F-3227-45CF-AF62-7E3ED4EE00B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CD11176E-C38A-4B69-B29D-6DEAAC4CDBD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DEC1699A-1731-4787-A093-D74A5D9EDDF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951B1AFA-D8FD-4447-A81F-0E9BCFD288F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80701A7B-F690-46D0-AB97-EDA8307D2CF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25E9D62-4EFA-4ADE-844C-ED0F9CFBCE57}"/>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36819F4F-FE42-4C44-BE49-1D57FD0A095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B2FB6D99-286A-4537-A168-C33F8373FBBF}"/>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10984004-3D4B-4F0A-9BE6-D7F83EE6F04E}"/>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1BBBE6FE-E9FE-4B74-8B8C-C0890760B4C7}"/>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4CCB86D0-130F-447C-A5AE-E7E6F3D1A487}"/>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2C3B1FDD-0C89-495B-8C80-2F265B3AF8CA}"/>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F999770-78ED-4361-8C91-0D48AA74FE8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4F86248D-08A0-4677-A8CF-D17A94638E5E}"/>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9FCABCFA-6199-4BD3-9894-5906F7F51267}"/>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A766123D-8978-4C94-B976-3F3DA34843F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25EC701-A861-49D5-97E8-43DEE36DDF4C}"/>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D3F7ACD0-7250-4317-87E9-411786BA65D1}"/>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1C0BB6EB-9EEA-435E-8FA0-94788A5086F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3E90CBC3-E051-4FD3-9BE7-7054FF7FE82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a:extLst>
            <a:ext uri="{FF2B5EF4-FFF2-40B4-BE49-F238E27FC236}">
              <a16:creationId xmlns:a16="http://schemas.microsoft.com/office/drawing/2014/main" id="{618DB384-A81F-4D80-88B1-1A73CD8D1555}"/>
            </a:ext>
          </a:extLst>
        </xdr:cNvPr>
        <xdr:cNvCxnSpPr/>
      </xdr:nvCxnSpPr>
      <xdr:spPr>
        <a:xfrm flipV="1">
          <a:off x="9429115" y="9081770"/>
          <a:ext cx="0" cy="1546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a:extLst>
            <a:ext uri="{FF2B5EF4-FFF2-40B4-BE49-F238E27FC236}">
              <a16:creationId xmlns:a16="http://schemas.microsoft.com/office/drawing/2014/main" id="{75C49F82-B4CB-4F5D-B436-025C78BE033F}"/>
            </a:ext>
          </a:extLst>
        </xdr:cNvPr>
        <xdr:cNvSpPr txBox="1"/>
      </xdr:nvSpPr>
      <xdr:spPr>
        <a:xfrm>
          <a:off x="9467850" y="106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a:extLst>
            <a:ext uri="{FF2B5EF4-FFF2-40B4-BE49-F238E27FC236}">
              <a16:creationId xmlns:a16="http://schemas.microsoft.com/office/drawing/2014/main" id="{A50DCF95-9B9C-45E6-ADD1-45D57A9BF667}"/>
            </a:ext>
          </a:extLst>
        </xdr:cNvPr>
        <xdr:cNvCxnSpPr/>
      </xdr:nvCxnSpPr>
      <xdr:spPr>
        <a:xfrm>
          <a:off x="935990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a:extLst>
            <a:ext uri="{FF2B5EF4-FFF2-40B4-BE49-F238E27FC236}">
              <a16:creationId xmlns:a16="http://schemas.microsoft.com/office/drawing/2014/main" id="{D717DCC9-A094-4DDC-B800-1CCF2A86C134}"/>
            </a:ext>
          </a:extLst>
        </xdr:cNvPr>
        <xdr:cNvSpPr txBox="1"/>
      </xdr:nvSpPr>
      <xdr:spPr>
        <a:xfrm>
          <a:off x="9467850" y="886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a:extLst>
            <a:ext uri="{FF2B5EF4-FFF2-40B4-BE49-F238E27FC236}">
              <a16:creationId xmlns:a16="http://schemas.microsoft.com/office/drawing/2014/main" id="{68E21167-9817-4037-ACAE-ACC92A8B5665}"/>
            </a:ext>
          </a:extLst>
        </xdr:cNvPr>
        <xdr:cNvCxnSpPr/>
      </xdr:nvCxnSpPr>
      <xdr:spPr>
        <a:xfrm>
          <a:off x="9359900" y="908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12" name="【体育館・プール】&#10;一人当たり面積平均値テキスト">
          <a:extLst>
            <a:ext uri="{FF2B5EF4-FFF2-40B4-BE49-F238E27FC236}">
              <a16:creationId xmlns:a16="http://schemas.microsoft.com/office/drawing/2014/main" id="{30345CA9-9D79-495B-804D-2B6F6B95BE1F}"/>
            </a:ext>
          </a:extLst>
        </xdr:cNvPr>
        <xdr:cNvSpPr txBox="1"/>
      </xdr:nvSpPr>
      <xdr:spPr>
        <a:xfrm>
          <a:off x="9467850" y="10238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a:extLst>
            <a:ext uri="{FF2B5EF4-FFF2-40B4-BE49-F238E27FC236}">
              <a16:creationId xmlns:a16="http://schemas.microsoft.com/office/drawing/2014/main" id="{C19A579E-459F-4002-847C-189F1EDC44E1}"/>
            </a:ext>
          </a:extLst>
        </xdr:cNvPr>
        <xdr:cNvSpPr/>
      </xdr:nvSpPr>
      <xdr:spPr>
        <a:xfrm>
          <a:off x="9398000" y="102537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a:extLst>
            <a:ext uri="{FF2B5EF4-FFF2-40B4-BE49-F238E27FC236}">
              <a16:creationId xmlns:a16="http://schemas.microsoft.com/office/drawing/2014/main" id="{97617448-B653-4AAA-9E62-1E7A57540E8F}"/>
            </a:ext>
          </a:extLst>
        </xdr:cNvPr>
        <xdr:cNvSpPr/>
      </xdr:nvSpPr>
      <xdr:spPr>
        <a:xfrm>
          <a:off x="8636000" y="10243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215" name="n_1aveValue【体育館・プール】&#10;一人当たり面積">
          <a:extLst>
            <a:ext uri="{FF2B5EF4-FFF2-40B4-BE49-F238E27FC236}">
              <a16:creationId xmlns:a16="http://schemas.microsoft.com/office/drawing/2014/main" id="{C1987973-1435-40C4-97FC-5371448A1AEA}"/>
            </a:ext>
          </a:extLst>
        </xdr:cNvPr>
        <xdr:cNvSpPr txBox="1"/>
      </xdr:nvSpPr>
      <xdr:spPr>
        <a:xfrm>
          <a:off x="8458277"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216" name="フローチャート: 判断 215">
          <a:extLst>
            <a:ext uri="{FF2B5EF4-FFF2-40B4-BE49-F238E27FC236}">
              <a16:creationId xmlns:a16="http://schemas.microsoft.com/office/drawing/2014/main" id="{501C720A-DC2D-4E25-AE03-FD65A4F1C528}"/>
            </a:ext>
          </a:extLst>
        </xdr:cNvPr>
        <xdr:cNvSpPr/>
      </xdr:nvSpPr>
      <xdr:spPr>
        <a:xfrm>
          <a:off x="7842250" y="102323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217" name="n_2aveValue【体育館・プール】&#10;一人当たり面積">
          <a:extLst>
            <a:ext uri="{FF2B5EF4-FFF2-40B4-BE49-F238E27FC236}">
              <a16:creationId xmlns:a16="http://schemas.microsoft.com/office/drawing/2014/main" id="{5414E1B5-282C-4565-9ED3-D97ED78D1C58}"/>
            </a:ext>
          </a:extLst>
        </xdr:cNvPr>
        <xdr:cNvSpPr txBox="1"/>
      </xdr:nvSpPr>
      <xdr:spPr>
        <a:xfrm>
          <a:off x="7677227" y="100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18" name="フローチャート: 判断 217">
          <a:extLst>
            <a:ext uri="{FF2B5EF4-FFF2-40B4-BE49-F238E27FC236}">
              <a16:creationId xmlns:a16="http://schemas.microsoft.com/office/drawing/2014/main" id="{FB403906-266E-46EF-8730-27250A3E378E}"/>
            </a:ext>
          </a:extLst>
        </xdr:cNvPr>
        <xdr:cNvSpPr/>
      </xdr:nvSpPr>
      <xdr:spPr>
        <a:xfrm>
          <a:off x="702945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219" name="n_3aveValue【体育館・プール】&#10;一人当たり面積">
          <a:extLst>
            <a:ext uri="{FF2B5EF4-FFF2-40B4-BE49-F238E27FC236}">
              <a16:creationId xmlns:a16="http://schemas.microsoft.com/office/drawing/2014/main" id="{8AC19A19-6FDB-42AC-8888-783D2CA6BECE}"/>
            </a:ext>
          </a:extLst>
        </xdr:cNvPr>
        <xdr:cNvSpPr txBox="1"/>
      </xdr:nvSpPr>
      <xdr:spPr>
        <a:xfrm>
          <a:off x="68644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C1449BF-B4D4-4E9F-87CE-8C28BC6F00D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BBEA971-622D-4BD6-B96B-DEFB13FF9A6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46F0EF7-B8B4-4351-81BE-5B9EE0AAE08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5EA603F-587A-4DF1-8D32-397DFC21E8E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50FEC64-961A-4807-819F-E3017966D58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161472</xdr:rowOff>
    </xdr:from>
    <xdr:to>
      <xdr:col>50</xdr:col>
      <xdr:colOff>165100</xdr:colOff>
      <xdr:row>62</xdr:row>
      <xdr:rowOff>91622</xdr:rowOff>
    </xdr:to>
    <xdr:sp macro="" textlink="">
      <xdr:nvSpPr>
        <xdr:cNvPr id="225" name="楕円 224">
          <a:extLst>
            <a:ext uri="{FF2B5EF4-FFF2-40B4-BE49-F238E27FC236}">
              <a16:creationId xmlns:a16="http://schemas.microsoft.com/office/drawing/2014/main" id="{A94F881E-9AFE-4ED9-9DF4-901A96428CC3}"/>
            </a:ext>
          </a:extLst>
        </xdr:cNvPr>
        <xdr:cNvSpPr/>
      </xdr:nvSpPr>
      <xdr:spPr>
        <a:xfrm>
          <a:off x="8636000" y="10238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164737</xdr:rowOff>
    </xdr:from>
    <xdr:to>
      <xdr:col>46</xdr:col>
      <xdr:colOff>38100</xdr:colOff>
      <xdr:row>62</xdr:row>
      <xdr:rowOff>94887</xdr:rowOff>
    </xdr:to>
    <xdr:sp macro="" textlink="">
      <xdr:nvSpPr>
        <xdr:cNvPr id="226" name="楕円 225">
          <a:extLst>
            <a:ext uri="{FF2B5EF4-FFF2-40B4-BE49-F238E27FC236}">
              <a16:creationId xmlns:a16="http://schemas.microsoft.com/office/drawing/2014/main" id="{60FC61F8-2C07-49B4-8C87-D3129EEE00B6}"/>
            </a:ext>
          </a:extLst>
        </xdr:cNvPr>
        <xdr:cNvSpPr/>
      </xdr:nvSpPr>
      <xdr:spPr>
        <a:xfrm>
          <a:off x="7842250" y="102421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40822</xdr:rowOff>
    </xdr:from>
    <xdr:to>
      <xdr:col>50</xdr:col>
      <xdr:colOff>114300</xdr:colOff>
      <xdr:row>62</xdr:row>
      <xdr:rowOff>44087</xdr:rowOff>
    </xdr:to>
    <xdr:cxnSp macro="">
      <xdr:nvCxnSpPr>
        <xdr:cNvPr id="227" name="直線コネクタ 226">
          <a:extLst>
            <a:ext uri="{FF2B5EF4-FFF2-40B4-BE49-F238E27FC236}">
              <a16:creationId xmlns:a16="http://schemas.microsoft.com/office/drawing/2014/main" id="{04F26FEF-E884-4374-AD66-7B5005304AE2}"/>
            </a:ext>
          </a:extLst>
        </xdr:cNvPr>
        <xdr:cNvCxnSpPr/>
      </xdr:nvCxnSpPr>
      <xdr:spPr>
        <a:xfrm flipV="1">
          <a:off x="7886700" y="10283372"/>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39007</xdr:rowOff>
    </xdr:from>
    <xdr:to>
      <xdr:col>41</xdr:col>
      <xdr:colOff>101600</xdr:colOff>
      <xdr:row>62</xdr:row>
      <xdr:rowOff>140607</xdr:rowOff>
    </xdr:to>
    <xdr:sp macro="" textlink="">
      <xdr:nvSpPr>
        <xdr:cNvPr id="228" name="楕円 227">
          <a:extLst>
            <a:ext uri="{FF2B5EF4-FFF2-40B4-BE49-F238E27FC236}">
              <a16:creationId xmlns:a16="http://schemas.microsoft.com/office/drawing/2014/main" id="{61D49DA1-7603-49F6-9926-CFD9F3582BAA}"/>
            </a:ext>
          </a:extLst>
        </xdr:cNvPr>
        <xdr:cNvSpPr/>
      </xdr:nvSpPr>
      <xdr:spPr>
        <a:xfrm>
          <a:off x="702945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44087</xdr:rowOff>
    </xdr:from>
    <xdr:to>
      <xdr:col>45</xdr:col>
      <xdr:colOff>177800</xdr:colOff>
      <xdr:row>62</xdr:row>
      <xdr:rowOff>89807</xdr:rowOff>
    </xdr:to>
    <xdr:cxnSp macro="">
      <xdr:nvCxnSpPr>
        <xdr:cNvPr id="229" name="直線コネクタ 228">
          <a:extLst>
            <a:ext uri="{FF2B5EF4-FFF2-40B4-BE49-F238E27FC236}">
              <a16:creationId xmlns:a16="http://schemas.microsoft.com/office/drawing/2014/main" id="{14B4E2B3-E462-41B2-BFC2-82DF6F698B5A}"/>
            </a:ext>
          </a:extLst>
        </xdr:cNvPr>
        <xdr:cNvCxnSpPr/>
      </xdr:nvCxnSpPr>
      <xdr:spPr>
        <a:xfrm flipV="1">
          <a:off x="7080250" y="10286637"/>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108149</xdr:rowOff>
    </xdr:from>
    <xdr:ext cx="469744" cy="259045"/>
    <xdr:sp macro="" textlink="">
      <xdr:nvSpPr>
        <xdr:cNvPr id="230" name="n_1mainValue【体育館・プール】&#10;一人当たり面積">
          <a:extLst>
            <a:ext uri="{FF2B5EF4-FFF2-40B4-BE49-F238E27FC236}">
              <a16:creationId xmlns:a16="http://schemas.microsoft.com/office/drawing/2014/main" id="{12A75AA1-9963-416F-B216-855CAAD8ACE1}"/>
            </a:ext>
          </a:extLst>
        </xdr:cNvPr>
        <xdr:cNvSpPr txBox="1"/>
      </xdr:nvSpPr>
      <xdr:spPr>
        <a:xfrm>
          <a:off x="8458277" y="100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86014</xdr:rowOff>
    </xdr:from>
    <xdr:ext cx="469744" cy="259045"/>
    <xdr:sp macro="" textlink="">
      <xdr:nvSpPr>
        <xdr:cNvPr id="231" name="n_2mainValue【体育館・プール】&#10;一人当たり面積">
          <a:extLst>
            <a:ext uri="{FF2B5EF4-FFF2-40B4-BE49-F238E27FC236}">
              <a16:creationId xmlns:a16="http://schemas.microsoft.com/office/drawing/2014/main" id="{569E02BF-C892-401F-9E92-586D4BC5FE28}"/>
            </a:ext>
          </a:extLst>
        </xdr:cNvPr>
        <xdr:cNvSpPr txBox="1"/>
      </xdr:nvSpPr>
      <xdr:spPr>
        <a:xfrm>
          <a:off x="7677227" y="103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157134</xdr:rowOff>
    </xdr:from>
    <xdr:ext cx="469744" cy="259045"/>
    <xdr:sp macro="" textlink="">
      <xdr:nvSpPr>
        <xdr:cNvPr id="232" name="n_3mainValue【体育館・プール】&#10;一人当たり面積">
          <a:extLst>
            <a:ext uri="{FF2B5EF4-FFF2-40B4-BE49-F238E27FC236}">
              <a16:creationId xmlns:a16="http://schemas.microsoft.com/office/drawing/2014/main" id="{73936A25-6708-4A39-8BEB-33182ED7EF02}"/>
            </a:ext>
          </a:extLst>
        </xdr:cNvPr>
        <xdr:cNvSpPr txBox="1"/>
      </xdr:nvSpPr>
      <xdr:spPr>
        <a:xfrm>
          <a:off x="6864427" y="1006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9C42E5E5-C8A5-4038-9E76-588D01B7E81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41BA49ED-FB59-41AF-811E-23CD11BB4A8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1A6A5A1E-46AB-4337-B3E2-83B8B987091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15F29138-1646-471D-9C6E-1E79E6E1367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476226BF-E836-4F06-9098-EDA1305C1CF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C7EFC209-47D1-469C-A803-06B5D7C70B4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7FC90701-1CEE-4A13-B132-18F7EEE116A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ECCAD918-985E-438B-BE7C-C77A09681B6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9D04DF10-221F-4F0B-87E4-68AB3AE337A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C263A526-305D-441C-97B1-5FF80FE13E1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1C37CCBB-402A-46E2-9349-C0F33B94A3B5}"/>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DE3F4173-72ED-4471-8E80-66977D5CCB6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C90A6188-563A-4A62-B0F4-D7EB7841DA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91CF7EBD-0765-4889-94BA-9139BC0285BF}"/>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E0109F73-D9EC-4066-A8C9-BFFE81265F32}"/>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2760EFC0-DAEF-46C8-AA17-070B83A0B28E}"/>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4313DC24-2209-4E1B-8491-B3B7C411EE3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E4A0B609-D994-489E-8594-28B5CEC60DE7}"/>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DABE4259-6BC6-4033-9AB2-B3FDE164B7A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E9B61A94-5E98-4CD7-B06D-D49C4FF050A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4EDC43B8-1D80-4575-A333-7B066D3F38E6}"/>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120A17D7-39BB-47BC-9D0A-021B7F8E8C3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283FBFA5-4BE1-42CA-A94B-9FF84DF40819}"/>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E27D059D-06F4-47DC-A3DB-C2BD23CE446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a:extLst>
            <a:ext uri="{FF2B5EF4-FFF2-40B4-BE49-F238E27FC236}">
              <a16:creationId xmlns:a16="http://schemas.microsoft.com/office/drawing/2014/main" id="{18768F4F-0455-4F2E-92CA-5B9A9C041884}"/>
            </a:ext>
          </a:extLst>
        </xdr:cNvPr>
        <xdr:cNvCxnSpPr/>
      </xdr:nvCxnSpPr>
      <xdr:spPr>
        <a:xfrm flipV="1">
          <a:off x="4177665" y="12987020"/>
          <a:ext cx="0" cy="1134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D593A32C-B546-4E92-9DA5-1026696D5EB5}"/>
            </a:ext>
          </a:extLst>
        </xdr:cNvPr>
        <xdr:cNvSpPr txBox="1"/>
      </xdr:nvSpPr>
      <xdr:spPr>
        <a:xfrm>
          <a:off x="42164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a:extLst>
            <a:ext uri="{FF2B5EF4-FFF2-40B4-BE49-F238E27FC236}">
              <a16:creationId xmlns:a16="http://schemas.microsoft.com/office/drawing/2014/main" id="{DBC00C77-324E-4844-BB3C-8EA2DCF18351}"/>
            </a:ext>
          </a:extLst>
        </xdr:cNvPr>
        <xdr:cNvCxnSpPr/>
      </xdr:nvCxnSpPr>
      <xdr:spPr>
        <a:xfrm>
          <a:off x="4108450" y="14121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9CA69A28-F613-40C2-880E-A73529CB33ED}"/>
            </a:ext>
          </a:extLst>
        </xdr:cNvPr>
        <xdr:cNvSpPr txBox="1"/>
      </xdr:nvSpPr>
      <xdr:spPr>
        <a:xfrm>
          <a:off x="4216400" y="1276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a:extLst>
            <a:ext uri="{FF2B5EF4-FFF2-40B4-BE49-F238E27FC236}">
              <a16:creationId xmlns:a16="http://schemas.microsoft.com/office/drawing/2014/main" id="{93CEA61E-4550-4EDA-967B-9652DF882899}"/>
            </a:ext>
          </a:extLst>
        </xdr:cNvPr>
        <xdr:cNvCxnSpPr/>
      </xdr:nvCxnSpPr>
      <xdr:spPr>
        <a:xfrm>
          <a:off x="4108450" y="1298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B268EF64-31C6-49E6-9D18-B91D8C17F645}"/>
            </a:ext>
          </a:extLst>
        </xdr:cNvPr>
        <xdr:cNvSpPr txBox="1"/>
      </xdr:nvSpPr>
      <xdr:spPr>
        <a:xfrm>
          <a:off x="4216400" y="1362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a:extLst>
            <a:ext uri="{FF2B5EF4-FFF2-40B4-BE49-F238E27FC236}">
              <a16:creationId xmlns:a16="http://schemas.microsoft.com/office/drawing/2014/main" id="{3E4DD76C-A1F1-4479-B4FF-CA8831FA603E}"/>
            </a:ext>
          </a:extLst>
        </xdr:cNvPr>
        <xdr:cNvSpPr/>
      </xdr:nvSpPr>
      <xdr:spPr>
        <a:xfrm>
          <a:off x="4127500" y="1364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a:extLst>
            <a:ext uri="{FF2B5EF4-FFF2-40B4-BE49-F238E27FC236}">
              <a16:creationId xmlns:a16="http://schemas.microsoft.com/office/drawing/2014/main" id="{2AC7B5A8-DFBD-4EB8-A1B4-29D283E6712A}"/>
            </a:ext>
          </a:extLst>
        </xdr:cNvPr>
        <xdr:cNvSpPr/>
      </xdr:nvSpPr>
      <xdr:spPr>
        <a:xfrm>
          <a:off x="3384550" y="13659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36213</xdr:rowOff>
    </xdr:from>
    <xdr:ext cx="405111" cy="259045"/>
    <xdr:sp macro="" textlink="">
      <xdr:nvSpPr>
        <xdr:cNvPr id="265" name="n_1aveValue【福祉施設】&#10;有形固定資産減価償却率">
          <a:extLst>
            <a:ext uri="{FF2B5EF4-FFF2-40B4-BE49-F238E27FC236}">
              <a16:creationId xmlns:a16="http://schemas.microsoft.com/office/drawing/2014/main" id="{9CF42925-A0E3-49B4-9CAB-677A6B7E2E18}"/>
            </a:ext>
          </a:extLst>
        </xdr:cNvPr>
        <xdr:cNvSpPr txBox="1"/>
      </xdr:nvSpPr>
      <xdr:spPr>
        <a:xfrm>
          <a:off x="3239144" y="1374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66" name="フローチャート: 判断 265">
          <a:extLst>
            <a:ext uri="{FF2B5EF4-FFF2-40B4-BE49-F238E27FC236}">
              <a16:creationId xmlns:a16="http://schemas.microsoft.com/office/drawing/2014/main" id="{79411FCA-1D1F-4DC4-99A2-C775E7CC5A06}"/>
            </a:ext>
          </a:extLst>
        </xdr:cNvPr>
        <xdr:cNvSpPr/>
      </xdr:nvSpPr>
      <xdr:spPr>
        <a:xfrm>
          <a:off x="257175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267" name="n_2aveValue【福祉施設】&#10;有形固定資産減価償却率">
          <a:extLst>
            <a:ext uri="{FF2B5EF4-FFF2-40B4-BE49-F238E27FC236}">
              <a16:creationId xmlns:a16="http://schemas.microsoft.com/office/drawing/2014/main" id="{BC5ED35B-EB68-4C21-8D15-55754D1241EB}"/>
            </a:ext>
          </a:extLst>
        </xdr:cNvPr>
        <xdr:cNvSpPr txBox="1"/>
      </xdr:nvSpPr>
      <xdr:spPr>
        <a:xfrm>
          <a:off x="24390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68" name="フローチャート: 判断 267">
          <a:extLst>
            <a:ext uri="{FF2B5EF4-FFF2-40B4-BE49-F238E27FC236}">
              <a16:creationId xmlns:a16="http://schemas.microsoft.com/office/drawing/2014/main" id="{31DC4076-1718-474B-A4C0-2B2483C47719}"/>
            </a:ext>
          </a:extLst>
        </xdr:cNvPr>
        <xdr:cNvSpPr/>
      </xdr:nvSpPr>
      <xdr:spPr>
        <a:xfrm>
          <a:off x="1778000" y="13686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62882</xdr:rowOff>
    </xdr:from>
    <xdr:ext cx="405111" cy="259045"/>
    <xdr:sp macro="" textlink="">
      <xdr:nvSpPr>
        <xdr:cNvPr id="269" name="n_3aveValue【福祉施設】&#10;有形固定資産減価償却率">
          <a:extLst>
            <a:ext uri="{FF2B5EF4-FFF2-40B4-BE49-F238E27FC236}">
              <a16:creationId xmlns:a16="http://schemas.microsoft.com/office/drawing/2014/main" id="{3E59A5D7-6FE7-421D-A7F5-18AC73CF32B2}"/>
            </a:ext>
          </a:extLst>
        </xdr:cNvPr>
        <xdr:cNvSpPr txBox="1"/>
      </xdr:nvSpPr>
      <xdr:spPr>
        <a:xfrm>
          <a:off x="164529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29453CB4-2F62-418F-A64D-3E1D76CCD89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DBA72C7-F0D9-4FA4-A62A-D9CCB239C82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F97916F-50A1-43F2-B8A2-EE6046AACA2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A78B90E-4CF3-4621-BD72-888C5066C49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DCFC7C5-7A5C-45AE-AAD6-1D5F051FC25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75" name="楕円 274">
          <a:extLst>
            <a:ext uri="{FF2B5EF4-FFF2-40B4-BE49-F238E27FC236}">
              <a16:creationId xmlns:a16="http://schemas.microsoft.com/office/drawing/2014/main" id="{57A525D2-5DFB-4A12-9311-F8A2B3883A21}"/>
            </a:ext>
          </a:extLst>
        </xdr:cNvPr>
        <xdr:cNvSpPr/>
      </xdr:nvSpPr>
      <xdr:spPr>
        <a:xfrm>
          <a:off x="3384550" y="13338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168275</xdr:rowOff>
    </xdr:from>
    <xdr:to>
      <xdr:col>15</xdr:col>
      <xdr:colOff>101600</xdr:colOff>
      <xdr:row>81</xdr:row>
      <xdr:rowOff>98425</xdr:rowOff>
    </xdr:to>
    <xdr:sp macro="" textlink="">
      <xdr:nvSpPr>
        <xdr:cNvPr id="276" name="楕円 275">
          <a:extLst>
            <a:ext uri="{FF2B5EF4-FFF2-40B4-BE49-F238E27FC236}">
              <a16:creationId xmlns:a16="http://schemas.microsoft.com/office/drawing/2014/main" id="{D191A03E-DCA7-4C0D-A8F9-BB469193CDB9}"/>
            </a:ext>
          </a:extLst>
        </xdr:cNvPr>
        <xdr:cNvSpPr/>
      </xdr:nvSpPr>
      <xdr:spPr>
        <a:xfrm>
          <a:off x="257175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47625</xdr:rowOff>
    </xdr:to>
    <xdr:cxnSp macro="">
      <xdr:nvCxnSpPr>
        <xdr:cNvPr id="277" name="直線コネクタ 276">
          <a:extLst>
            <a:ext uri="{FF2B5EF4-FFF2-40B4-BE49-F238E27FC236}">
              <a16:creationId xmlns:a16="http://schemas.microsoft.com/office/drawing/2014/main" id="{F20B5D3F-94A3-4D1F-A4A1-3213BF821D7D}"/>
            </a:ext>
          </a:extLst>
        </xdr:cNvPr>
        <xdr:cNvCxnSpPr/>
      </xdr:nvCxnSpPr>
      <xdr:spPr>
        <a:xfrm flipV="1">
          <a:off x="2622550" y="13383261"/>
          <a:ext cx="8064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8" name="楕円 277">
          <a:extLst>
            <a:ext uri="{FF2B5EF4-FFF2-40B4-BE49-F238E27FC236}">
              <a16:creationId xmlns:a16="http://schemas.microsoft.com/office/drawing/2014/main" id="{306F4BE2-58C0-4A50-8A8E-A0C16ECC0103}"/>
            </a:ext>
          </a:extLst>
        </xdr:cNvPr>
        <xdr:cNvSpPr/>
      </xdr:nvSpPr>
      <xdr:spPr>
        <a:xfrm>
          <a:off x="1778000" y="13473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144780</xdr:rowOff>
    </xdr:to>
    <xdr:cxnSp macro="">
      <xdr:nvCxnSpPr>
        <xdr:cNvPr id="279" name="直線コネクタ 278">
          <a:extLst>
            <a:ext uri="{FF2B5EF4-FFF2-40B4-BE49-F238E27FC236}">
              <a16:creationId xmlns:a16="http://schemas.microsoft.com/office/drawing/2014/main" id="{2341D83B-CA1B-4FF7-AAD7-FDBEE42748A9}"/>
            </a:ext>
          </a:extLst>
        </xdr:cNvPr>
        <xdr:cNvCxnSpPr/>
      </xdr:nvCxnSpPr>
      <xdr:spPr>
        <a:xfrm flipV="1">
          <a:off x="1828800" y="13427075"/>
          <a:ext cx="7937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80" name="n_1mainValue【福祉施設】&#10;有形固定資産減価償却率">
          <a:extLst>
            <a:ext uri="{FF2B5EF4-FFF2-40B4-BE49-F238E27FC236}">
              <a16:creationId xmlns:a16="http://schemas.microsoft.com/office/drawing/2014/main" id="{5F477D54-44CD-4614-88DE-B287ED68A774}"/>
            </a:ext>
          </a:extLst>
        </xdr:cNvPr>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81" name="n_2mainValue【福祉施設】&#10;有形固定資産減価償却率">
          <a:extLst>
            <a:ext uri="{FF2B5EF4-FFF2-40B4-BE49-F238E27FC236}">
              <a16:creationId xmlns:a16="http://schemas.microsoft.com/office/drawing/2014/main" id="{19480675-7E80-4E93-B113-FAFA6538C58F}"/>
            </a:ext>
          </a:extLst>
        </xdr:cNvPr>
        <xdr:cNvSpPr txBox="1"/>
      </xdr:nvSpPr>
      <xdr:spPr>
        <a:xfrm>
          <a:off x="2439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82" name="n_3mainValue【福祉施設】&#10;有形固定資産減価償却率">
          <a:extLst>
            <a:ext uri="{FF2B5EF4-FFF2-40B4-BE49-F238E27FC236}">
              <a16:creationId xmlns:a16="http://schemas.microsoft.com/office/drawing/2014/main" id="{BEFEEB3B-FAAB-45CE-98A7-F1E119A2D61C}"/>
            </a:ext>
          </a:extLst>
        </xdr:cNvPr>
        <xdr:cNvSpPr txBox="1"/>
      </xdr:nvSpPr>
      <xdr:spPr>
        <a:xfrm>
          <a:off x="1645294"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515FF2F0-520C-4E36-8180-BDE30206D76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3CE47B98-1725-4D16-965C-CCD23269E4E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E46C0ABF-2779-42BF-9D63-CD66CC5FE3B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D24B6B19-45F8-4D83-AE0D-04622840C83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FFC0AFA-818C-4D91-8945-0206203ADB1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B0129044-002D-4639-AC25-DF34057592A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38E97A09-2C9D-4609-980E-96517F614A4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D2C7624D-4C75-4DD3-BC48-BEC6BD17266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9A2AD1A8-C418-4F3F-AC52-C56D01681C9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C9D3F503-E255-48CB-8D41-86481FCBA68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93EB04B4-DAE6-4C56-84CF-8AC053CBBC1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DD3F2C73-2827-406A-A76E-B5B1FFAF3AF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54FF4150-EF6E-4FE9-8535-3E383B2A3ABE}"/>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75D59ECF-49AD-4EC1-83E1-44ED4CD7F81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741F6666-B361-418B-BB80-5B6062E11318}"/>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6475E03F-96F9-4CAC-BE6B-B49354B77497}"/>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754F20BF-B5F4-41F8-85FE-1F1E914D2043}"/>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F6B644D1-EFD1-445B-961D-060272C8997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EADA93D7-E838-44FA-8173-EB458EDCBC1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9A53FB6-CDE5-42D4-8061-7968A7B29AC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E661AECA-D3D6-437D-A2AD-35696A38CDA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BB9D35CB-9220-4A9C-A7E3-CA5D77DA8F03}"/>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C5B3F0B5-695B-4E9C-99E8-D9C3AFA43D0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a:extLst>
            <a:ext uri="{FF2B5EF4-FFF2-40B4-BE49-F238E27FC236}">
              <a16:creationId xmlns:a16="http://schemas.microsoft.com/office/drawing/2014/main" id="{58DB01ED-964D-4529-B3ED-50D4E5F04598}"/>
            </a:ext>
          </a:extLst>
        </xdr:cNvPr>
        <xdr:cNvCxnSpPr/>
      </xdr:nvCxnSpPr>
      <xdr:spPr>
        <a:xfrm flipV="1">
          <a:off x="9429115" y="1286383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a:extLst>
            <a:ext uri="{FF2B5EF4-FFF2-40B4-BE49-F238E27FC236}">
              <a16:creationId xmlns:a16="http://schemas.microsoft.com/office/drawing/2014/main" id="{47A2FDBF-DAB8-40CF-AE98-5B09AC8A6F97}"/>
            </a:ext>
          </a:extLst>
        </xdr:cNvPr>
        <xdr:cNvSpPr txBox="1"/>
      </xdr:nvSpPr>
      <xdr:spPr>
        <a:xfrm>
          <a:off x="9467850"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a:extLst>
            <a:ext uri="{FF2B5EF4-FFF2-40B4-BE49-F238E27FC236}">
              <a16:creationId xmlns:a16="http://schemas.microsoft.com/office/drawing/2014/main" id="{D8EE6118-EAAB-4F55-A766-17325B49E10C}"/>
            </a:ext>
          </a:extLst>
        </xdr:cNvPr>
        <xdr:cNvCxnSpPr/>
      </xdr:nvCxnSpPr>
      <xdr:spPr>
        <a:xfrm>
          <a:off x="935990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a:extLst>
            <a:ext uri="{FF2B5EF4-FFF2-40B4-BE49-F238E27FC236}">
              <a16:creationId xmlns:a16="http://schemas.microsoft.com/office/drawing/2014/main" id="{E1273017-16B7-4A44-BE86-AB09172F05CB}"/>
            </a:ext>
          </a:extLst>
        </xdr:cNvPr>
        <xdr:cNvSpPr txBox="1"/>
      </xdr:nvSpPr>
      <xdr:spPr>
        <a:xfrm>
          <a:off x="9467850"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FA9A45F8-F718-4CF5-B8D4-47DB714B4AD4}"/>
            </a:ext>
          </a:extLst>
        </xdr:cNvPr>
        <xdr:cNvCxnSpPr/>
      </xdr:nvCxnSpPr>
      <xdr:spPr>
        <a:xfrm>
          <a:off x="9359900" y="1286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a:extLst>
            <a:ext uri="{FF2B5EF4-FFF2-40B4-BE49-F238E27FC236}">
              <a16:creationId xmlns:a16="http://schemas.microsoft.com/office/drawing/2014/main" id="{6D6BAA26-10C5-4AD4-8C03-279581ED5B3F}"/>
            </a:ext>
          </a:extLst>
        </xdr:cNvPr>
        <xdr:cNvSpPr txBox="1"/>
      </xdr:nvSpPr>
      <xdr:spPr>
        <a:xfrm>
          <a:off x="9467850" y="13823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a:extLst>
            <a:ext uri="{FF2B5EF4-FFF2-40B4-BE49-F238E27FC236}">
              <a16:creationId xmlns:a16="http://schemas.microsoft.com/office/drawing/2014/main" id="{7A604554-DDDF-4BBF-967D-86636655FF2A}"/>
            </a:ext>
          </a:extLst>
        </xdr:cNvPr>
        <xdr:cNvSpPr/>
      </xdr:nvSpPr>
      <xdr:spPr>
        <a:xfrm>
          <a:off x="939800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a:extLst>
            <a:ext uri="{FF2B5EF4-FFF2-40B4-BE49-F238E27FC236}">
              <a16:creationId xmlns:a16="http://schemas.microsoft.com/office/drawing/2014/main" id="{5B8B2AE3-AEC1-4B3E-BE3D-921428C56883}"/>
            </a:ext>
          </a:extLst>
        </xdr:cNvPr>
        <xdr:cNvSpPr/>
      </xdr:nvSpPr>
      <xdr:spPr>
        <a:xfrm>
          <a:off x="8636000" y="13845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14" name="n_1aveValue【福祉施設】&#10;一人当たり面積">
          <a:extLst>
            <a:ext uri="{FF2B5EF4-FFF2-40B4-BE49-F238E27FC236}">
              <a16:creationId xmlns:a16="http://schemas.microsoft.com/office/drawing/2014/main" id="{7E6CB9F3-C813-47B8-89CD-EB2FEDFD3DF7}"/>
            </a:ext>
          </a:extLst>
        </xdr:cNvPr>
        <xdr:cNvSpPr txBox="1"/>
      </xdr:nvSpPr>
      <xdr:spPr>
        <a:xfrm>
          <a:off x="845827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315" name="フローチャート: 判断 314">
          <a:extLst>
            <a:ext uri="{FF2B5EF4-FFF2-40B4-BE49-F238E27FC236}">
              <a16:creationId xmlns:a16="http://schemas.microsoft.com/office/drawing/2014/main" id="{B0128979-2C90-4164-9A2E-FE32BBD6091F}"/>
            </a:ext>
          </a:extLst>
        </xdr:cNvPr>
        <xdr:cNvSpPr/>
      </xdr:nvSpPr>
      <xdr:spPr>
        <a:xfrm>
          <a:off x="7842250" y="13826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316" name="n_2aveValue【福祉施設】&#10;一人当たり面積">
          <a:extLst>
            <a:ext uri="{FF2B5EF4-FFF2-40B4-BE49-F238E27FC236}">
              <a16:creationId xmlns:a16="http://schemas.microsoft.com/office/drawing/2014/main" id="{6C403868-B2DC-4A0F-B349-DBB65A18C939}"/>
            </a:ext>
          </a:extLst>
        </xdr:cNvPr>
        <xdr:cNvSpPr txBox="1"/>
      </xdr:nvSpPr>
      <xdr:spPr>
        <a:xfrm>
          <a:off x="76772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317" name="フローチャート: 判断 316">
          <a:extLst>
            <a:ext uri="{FF2B5EF4-FFF2-40B4-BE49-F238E27FC236}">
              <a16:creationId xmlns:a16="http://schemas.microsoft.com/office/drawing/2014/main" id="{A645FC66-3920-4170-9EE8-0AAC02532727}"/>
            </a:ext>
          </a:extLst>
        </xdr:cNvPr>
        <xdr:cNvSpPr/>
      </xdr:nvSpPr>
      <xdr:spPr>
        <a:xfrm>
          <a:off x="702945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137177</xdr:rowOff>
    </xdr:from>
    <xdr:ext cx="469744" cy="259045"/>
    <xdr:sp macro="" textlink="">
      <xdr:nvSpPr>
        <xdr:cNvPr id="318" name="n_3aveValue【福祉施設】&#10;一人当たり面積">
          <a:extLst>
            <a:ext uri="{FF2B5EF4-FFF2-40B4-BE49-F238E27FC236}">
              <a16:creationId xmlns:a16="http://schemas.microsoft.com/office/drawing/2014/main" id="{2F4A44E4-19D0-4882-A033-7D74F7907F5D}"/>
            </a:ext>
          </a:extLst>
        </xdr:cNvPr>
        <xdr:cNvSpPr txBox="1"/>
      </xdr:nvSpPr>
      <xdr:spPr>
        <a:xfrm>
          <a:off x="6864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77D3858F-EDA6-48E0-B6B4-F7B6C7221D0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14A9B86-431C-40F6-AAF7-A7C482F7478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0320F8A-4913-46A2-83CE-5F7C4CA1C17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3D7D873-AEAD-49B0-825D-F076F2BDB40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9B43547-806A-460D-BE36-DDA67636B93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97789</xdr:rowOff>
    </xdr:from>
    <xdr:to>
      <xdr:col>50</xdr:col>
      <xdr:colOff>165100</xdr:colOff>
      <xdr:row>83</xdr:row>
      <xdr:rowOff>27939</xdr:rowOff>
    </xdr:to>
    <xdr:sp macro="" textlink="">
      <xdr:nvSpPr>
        <xdr:cNvPr id="324" name="楕円 323">
          <a:extLst>
            <a:ext uri="{FF2B5EF4-FFF2-40B4-BE49-F238E27FC236}">
              <a16:creationId xmlns:a16="http://schemas.microsoft.com/office/drawing/2014/main" id="{8907A0B7-4CDA-4173-BE4B-9F62A12873E5}"/>
            </a:ext>
          </a:extLst>
        </xdr:cNvPr>
        <xdr:cNvSpPr/>
      </xdr:nvSpPr>
      <xdr:spPr>
        <a:xfrm>
          <a:off x="8636000" y="13642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25" name="楕円 324">
          <a:extLst>
            <a:ext uri="{FF2B5EF4-FFF2-40B4-BE49-F238E27FC236}">
              <a16:creationId xmlns:a16="http://schemas.microsoft.com/office/drawing/2014/main" id="{0C2DD4BB-2D1F-4C91-BB5D-45FB6AC653B4}"/>
            </a:ext>
          </a:extLst>
        </xdr:cNvPr>
        <xdr:cNvSpPr/>
      </xdr:nvSpPr>
      <xdr:spPr>
        <a:xfrm>
          <a:off x="7842250" y="13653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148589</xdr:rowOff>
    </xdr:from>
    <xdr:to>
      <xdr:col>50</xdr:col>
      <xdr:colOff>114300</xdr:colOff>
      <xdr:row>82</xdr:row>
      <xdr:rowOff>160020</xdr:rowOff>
    </xdr:to>
    <xdr:cxnSp macro="">
      <xdr:nvCxnSpPr>
        <xdr:cNvPr id="326" name="直線コネクタ 325">
          <a:extLst>
            <a:ext uri="{FF2B5EF4-FFF2-40B4-BE49-F238E27FC236}">
              <a16:creationId xmlns:a16="http://schemas.microsoft.com/office/drawing/2014/main" id="{95E00E1E-E7F7-4888-BE2F-EE7EFD2A383D}"/>
            </a:ext>
          </a:extLst>
        </xdr:cNvPr>
        <xdr:cNvCxnSpPr/>
      </xdr:nvCxnSpPr>
      <xdr:spPr>
        <a:xfrm flipV="1">
          <a:off x="7886700" y="13693139"/>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90170</xdr:rowOff>
    </xdr:from>
    <xdr:to>
      <xdr:col>41</xdr:col>
      <xdr:colOff>101600</xdr:colOff>
      <xdr:row>83</xdr:row>
      <xdr:rowOff>20320</xdr:rowOff>
    </xdr:to>
    <xdr:sp macro="" textlink="">
      <xdr:nvSpPr>
        <xdr:cNvPr id="327" name="楕円 326">
          <a:extLst>
            <a:ext uri="{FF2B5EF4-FFF2-40B4-BE49-F238E27FC236}">
              <a16:creationId xmlns:a16="http://schemas.microsoft.com/office/drawing/2014/main" id="{EEFCC88F-856D-4E62-8635-A97EF216D4B4}"/>
            </a:ext>
          </a:extLst>
        </xdr:cNvPr>
        <xdr:cNvSpPr/>
      </xdr:nvSpPr>
      <xdr:spPr>
        <a:xfrm>
          <a:off x="702945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140970</xdr:rowOff>
    </xdr:from>
    <xdr:to>
      <xdr:col>45</xdr:col>
      <xdr:colOff>177800</xdr:colOff>
      <xdr:row>82</xdr:row>
      <xdr:rowOff>160020</xdr:rowOff>
    </xdr:to>
    <xdr:cxnSp macro="">
      <xdr:nvCxnSpPr>
        <xdr:cNvPr id="328" name="直線コネクタ 327">
          <a:extLst>
            <a:ext uri="{FF2B5EF4-FFF2-40B4-BE49-F238E27FC236}">
              <a16:creationId xmlns:a16="http://schemas.microsoft.com/office/drawing/2014/main" id="{E17F68D1-AA9E-499E-8C42-039EC44D7292}"/>
            </a:ext>
          </a:extLst>
        </xdr:cNvPr>
        <xdr:cNvCxnSpPr/>
      </xdr:nvCxnSpPr>
      <xdr:spPr>
        <a:xfrm>
          <a:off x="7080250" y="1368552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44466</xdr:rowOff>
    </xdr:from>
    <xdr:ext cx="469744" cy="259045"/>
    <xdr:sp macro="" textlink="">
      <xdr:nvSpPr>
        <xdr:cNvPr id="329" name="n_1mainValue【福祉施設】&#10;一人当たり面積">
          <a:extLst>
            <a:ext uri="{FF2B5EF4-FFF2-40B4-BE49-F238E27FC236}">
              <a16:creationId xmlns:a16="http://schemas.microsoft.com/office/drawing/2014/main" id="{A1C94125-4F43-4DE2-A387-968B391DDEFA}"/>
            </a:ext>
          </a:extLst>
        </xdr:cNvPr>
        <xdr:cNvSpPr txBox="1"/>
      </xdr:nvSpPr>
      <xdr:spPr>
        <a:xfrm>
          <a:off x="845827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30" name="n_2mainValue【福祉施設】&#10;一人当たり面積">
          <a:extLst>
            <a:ext uri="{FF2B5EF4-FFF2-40B4-BE49-F238E27FC236}">
              <a16:creationId xmlns:a16="http://schemas.microsoft.com/office/drawing/2014/main" id="{725EE8D4-76CB-497E-AC3B-1401072430A0}"/>
            </a:ext>
          </a:extLst>
        </xdr:cNvPr>
        <xdr:cNvSpPr txBox="1"/>
      </xdr:nvSpPr>
      <xdr:spPr>
        <a:xfrm>
          <a:off x="7677227"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31" name="n_3mainValue【福祉施設】&#10;一人当たり面積">
          <a:extLst>
            <a:ext uri="{FF2B5EF4-FFF2-40B4-BE49-F238E27FC236}">
              <a16:creationId xmlns:a16="http://schemas.microsoft.com/office/drawing/2014/main" id="{FB70E07E-019F-4A7B-9D0D-FED0136EBA96}"/>
            </a:ext>
          </a:extLst>
        </xdr:cNvPr>
        <xdr:cNvSpPr txBox="1"/>
      </xdr:nvSpPr>
      <xdr:spPr>
        <a:xfrm>
          <a:off x="6864427" y="134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ABF720A3-BF1C-4C57-AAB6-8CD30D902B8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AB13D821-81C5-42E8-835C-C6C109A1546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B47C1CB8-54ED-4D7C-807A-BB87DC47916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7414822C-7F8A-4DD1-B464-894EA7940B0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3E61A7A6-F8DB-490B-B7F1-ADF2AE239FD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249D3074-08A9-447A-9075-98F2CE9F7EB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52666827-A3C0-47DC-A1ED-7B5D72FE569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FD2996E5-79B0-4817-B724-108CF9B23DAC}"/>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BD8B0AF-3CF0-4BDE-BD69-3D05875EDC53}"/>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C954EFE-5A69-411E-AA6A-A3B1243F085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D0D42F0C-7B84-44DF-BB53-932ABEC91BA5}"/>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C0F33A2C-9D1F-4029-9715-E5C68D15CB99}"/>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F2229DD3-D713-42FD-8FF1-B44262E29D5F}"/>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7CF4AC19-0670-49AC-B3AA-94B1726727DF}"/>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FDB74F9C-CC71-4832-82A2-74BBE13C9BF6}"/>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4354A211-529B-48DB-9B97-EC3F331A2E21}"/>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E1E62D16-BE1F-4EEE-8B97-ECA6D44804F9}"/>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005ACB61-D061-4C78-A69D-0185526D11D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721F1680-FD71-4ECF-AB13-CD1951ED7D6F}"/>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B0C2ED5B-5863-4D69-AF33-B78DD154DD7D}"/>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471CB4F4-9BD2-455C-BFEB-5E6C86354EAE}"/>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7F5FC4E5-859A-49B1-8BB1-05421F75E48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D494E0D5-9CD6-4DBC-BAAD-6720CCEFF386}"/>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E0D93847-CBE9-4631-89BA-98DB43AC9B6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a:extLst>
            <a:ext uri="{FF2B5EF4-FFF2-40B4-BE49-F238E27FC236}">
              <a16:creationId xmlns:a16="http://schemas.microsoft.com/office/drawing/2014/main" id="{A70CC28F-45EA-4586-9546-475036311BD6}"/>
            </a:ext>
          </a:extLst>
        </xdr:cNvPr>
        <xdr:cNvCxnSpPr/>
      </xdr:nvCxnSpPr>
      <xdr:spPr>
        <a:xfrm flipV="1">
          <a:off x="4177665" y="165754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F46CCA9A-161B-4959-BC4E-449CC6124424}"/>
            </a:ext>
          </a:extLst>
        </xdr:cNvPr>
        <xdr:cNvSpPr txBox="1"/>
      </xdr:nvSpPr>
      <xdr:spPr>
        <a:xfrm>
          <a:off x="42164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a:extLst>
            <a:ext uri="{FF2B5EF4-FFF2-40B4-BE49-F238E27FC236}">
              <a16:creationId xmlns:a16="http://schemas.microsoft.com/office/drawing/2014/main" id="{656EB688-1BA5-4DBE-8F2E-2F0D0259BF9E}"/>
            </a:ext>
          </a:extLst>
        </xdr:cNvPr>
        <xdr:cNvCxnSpPr/>
      </xdr:nvCxnSpPr>
      <xdr:spPr>
        <a:xfrm>
          <a:off x="4108450" y="17954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BBA10E79-6C29-47CC-A9B9-C93C33E01749}"/>
            </a:ext>
          </a:extLst>
        </xdr:cNvPr>
        <xdr:cNvSpPr txBox="1"/>
      </xdr:nvSpPr>
      <xdr:spPr>
        <a:xfrm>
          <a:off x="4216400" y="1635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a:extLst>
            <a:ext uri="{FF2B5EF4-FFF2-40B4-BE49-F238E27FC236}">
              <a16:creationId xmlns:a16="http://schemas.microsoft.com/office/drawing/2014/main" id="{CDC065CF-991F-49C1-B212-0A2BB0B851EF}"/>
            </a:ext>
          </a:extLst>
        </xdr:cNvPr>
        <xdr:cNvCxnSpPr/>
      </xdr:nvCxnSpPr>
      <xdr:spPr>
        <a:xfrm>
          <a:off x="4108450" y="16575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5DE47C5-47C7-41F0-8F1E-718E373246AC}"/>
            </a:ext>
          </a:extLst>
        </xdr:cNvPr>
        <xdr:cNvSpPr txBox="1"/>
      </xdr:nvSpPr>
      <xdr:spPr>
        <a:xfrm>
          <a:off x="42164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a:extLst>
            <a:ext uri="{FF2B5EF4-FFF2-40B4-BE49-F238E27FC236}">
              <a16:creationId xmlns:a16="http://schemas.microsoft.com/office/drawing/2014/main" id="{7DA325F5-DF23-440C-A2E8-676213290C4E}"/>
            </a:ext>
          </a:extLst>
        </xdr:cNvPr>
        <xdr:cNvSpPr/>
      </xdr:nvSpPr>
      <xdr:spPr>
        <a:xfrm>
          <a:off x="41275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a:extLst>
            <a:ext uri="{FF2B5EF4-FFF2-40B4-BE49-F238E27FC236}">
              <a16:creationId xmlns:a16="http://schemas.microsoft.com/office/drawing/2014/main" id="{036F58BF-AC30-4C52-95A2-E18EB2BFCBFF}"/>
            </a:ext>
          </a:extLst>
        </xdr:cNvPr>
        <xdr:cNvSpPr/>
      </xdr:nvSpPr>
      <xdr:spPr>
        <a:xfrm>
          <a:off x="3384550" y="17435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97172</xdr:rowOff>
    </xdr:from>
    <xdr:ext cx="405111" cy="259045"/>
    <xdr:sp macro="" textlink="">
      <xdr:nvSpPr>
        <xdr:cNvPr id="364" name="n_1aveValue【市民会館】&#10;有形固定資産減価償却率">
          <a:extLst>
            <a:ext uri="{FF2B5EF4-FFF2-40B4-BE49-F238E27FC236}">
              <a16:creationId xmlns:a16="http://schemas.microsoft.com/office/drawing/2014/main" id="{ECBAE937-6F1A-4540-B26A-2E2520D2FA20}"/>
            </a:ext>
          </a:extLst>
        </xdr:cNvPr>
        <xdr:cNvSpPr txBox="1"/>
      </xdr:nvSpPr>
      <xdr:spPr>
        <a:xfrm>
          <a:off x="323914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65" name="フローチャート: 判断 364">
          <a:extLst>
            <a:ext uri="{FF2B5EF4-FFF2-40B4-BE49-F238E27FC236}">
              <a16:creationId xmlns:a16="http://schemas.microsoft.com/office/drawing/2014/main" id="{A59A11D4-7648-4AF1-BBD4-AD42C3B2039F}"/>
            </a:ext>
          </a:extLst>
        </xdr:cNvPr>
        <xdr:cNvSpPr/>
      </xdr:nvSpPr>
      <xdr:spPr>
        <a:xfrm>
          <a:off x="257175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366" name="n_2aveValue【市民会館】&#10;有形固定資産減価償却率">
          <a:extLst>
            <a:ext uri="{FF2B5EF4-FFF2-40B4-BE49-F238E27FC236}">
              <a16:creationId xmlns:a16="http://schemas.microsoft.com/office/drawing/2014/main" id="{44EB78A9-CECC-4011-A3E1-1CCF36C6F660}"/>
            </a:ext>
          </a:extLst>
        </xdr:cNvPr>
        <xdr:cNvSpPr txBox="1"/>
      </xdr:nvSpPr>
      <xdr:spPr>
        <a:xfrm>
          <a:off x="243904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C4BF37EF-058B-47FD-A1D1-4CE9BFA24F66}"/>
            </a:ext>
          </a:extLst>
        </xdr:cNvPr>
        <xdr:cNvSpPr/>
      </xdr:nvSpPr>
      <xdr:spPr>
        <a:xfrm>
          <a:off x="177800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68" name="n_3aveValue【市民会館】&#10;有形固定資産減価償却率">
          <a:extLst>
            <a:ext uri="{FF2B5EF4-FFF2-40B4-BE49-F238E27FC236}">
              <a16:creationId xmlns:a16="http://schemas.microsoft.com/office/drawing/2014/main" id="{99ED088F-1C01-4770-83E4-921999D1CDA6}"/>
            </a:ext>
          </a:extLst>
        </xdr:cNvPr>
        <xdr:cNvSpPr txBox="1"/>
      </xdr:nvSpPr>
      <xdr:spPr>
        <a:xfrm>
          <a:off x="164529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3A5E8B6-1B34-45EB-B14E-931C964E83B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6E0D932-D584-464A-A4AA-F9FBFC0C86A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B2E3319-A953-4A74-B614-9BED7BCE34A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B2D8CAB-9C1C-418E-96CE-C511C3BF83D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165F8E3-AF9A-4DA6-9ED5-90E7C719301E}"/>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374" name="楕円 373">
          <a:extLst>
            <a:ext uri="{FF2B5EF4-FFF2-40B4-BE49-F238E27FC236}">
              <a16:creationId xmlns:a16="http://schemas.microsoft.com/office/drawing/2014/main" id="{8752D504-2622-45FE-B66A-6CE090DCD148}"/>
            </a:ext>
          </a:extLst>
        </xdr:cNvPr>
        <xdr:cNvSpPr/>
      </xdr:nvSpPr>
      <xdr:spPr>
        <a:xfrm>
          <a:off x="3384550" y="17077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75" name="楕円 374">
          <a:extLst>
            <a:ext uri="{FF2B5EF4-FFF2-40B4-BE49-F238E27FC236}">
              <a16:creationId xmlns:a16="http://schemas.microsoft.com/office/drawing/2014/main" id="{9C036383-73EA-4684-9B48-96EA5F6DE49C}"/>
            </a:ext>
          </a:extLst>
        </xdr:cNvPr>
        <xdr:cNvSpPr/>
      </xdr:nvSpPr>
      <xdr:spPr>
        <a:xfrm>
          <a:off x="257175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87630</xdr:rowOff>
    </xdr:to>
    <xdr:cxnSp macro="">
      <xdr:nvCxnSpPr>
        <xdr:cNvPr id="376" name="直線コネクタ 375">
          <a:extLst>
            <a:ext uri="{FF2B5EF4-FFF2-40B4-BE49-F238E27FC236}">
              <a16:creationId xmlns:a16="http://schemas.microsoft.com/office/drawing/2014/main" id="{A1A156DC-D764-42F5-A81C-BB752F3D01D2}"/>
            </a:ext>
          </a:extLst>
        </xdr:cNvPr>
        <xdr:cNvCxnSpPr/>
      </xdr:nvCxnSpPr>
      <xdr:spPr>
        <a:xfrm flipV="1">
          <a:off x="2622550" y="1712785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107332</xdr:rowOff>
    </xdr:from>
    <xdr:ext cx="405111" cy="259045"/>
    <xdr:sp macro="" textlink="">
      <xdr:nvSpPr>
        <xdr:cNvPr id="377" name="n_1mainValue【市民会館】&#10;有形固定資産減価償却率">
          <a:extLst>
            <a:ext uri="{FF2B5EF4-FFF2-40B4-BE49-F238E27FC236}">
              <a16:creationId xmlns:a16="http://schemas.microsoft.com/office/drawing/2014/main" id="{A88681B7-8C03-47CF-AE95-5EA024BA7472}"/>
            </a:ext>
          </a:extLst>
        </xdr:cNvPr>
        <xdr:cNvSpPr txBox="1"/>
      </xdr:nvSpPr>
      <xdr:spPr>
        <a:xfrm>
          <a:off x="3239144" y="1685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78" name="n_2mainValue【市民会館】&#10;有形固定資産減価償却率">
          <a:extLst>
            <a:ext uri="{FF2B5EF4-FFF2-40B4-BE49-F238E27FC236}">
              <a16:creationId xmlns:a16="http://schemas.microsoft.com/office/drawing/2014/main" id="{90782A58-DBAC-485E-B11F-6572FF259188}"/>
            </a:ext>
          </a:extLst>
        </xdr:cNvPr>
        <xdr:cNvSpPr txBox="1"/>
      </xdr:nvSpPr>
      <xdr:spPr>
        <a:xfrm>
          <a:off x="2439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77F13855-C1EE-4788-9442-1C67A488CDE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28741B1F-D069-41B8-8C3E-09728D24CB2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448EAD3B-85D9-4223-A6C7-07770B6EF2E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E10C2480-1EDF-4B87-BD0F-E1815A9E26C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7A30FD02-8B49-4113-9ABA-E8EC60620AF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9BBB52CC-32B1-455D-82C8-9866EC663E7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15A83A80-109C-4CE5-8222-40B434E347A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4E37531F-2AFD-46CA-9796-FC6C9D260F5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6F44EAA9-A3F2-41A9-9024-029DB1E7DDA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2F63AF0D-8193-4C13-A570-5266CE51909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97F58430-9762-4FCD-9922-DCB677DE558B}"/>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A9ABF84C-69E9-4492-A567-D7BC80FB34C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1E6690E3-1F63-4A7A-AEB8-437052B103BA}"/>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F6E45C45-E490-4C86-81B6-893BA4C0FF9A}"/>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70DC9A57-A7C5-4A59-A5F3-40876B30193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18457479-7019-45A7-AB47-93C4B396853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F51805EC-E0CD-4031-A618-C15F537B93FF}"/>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6670CD1A-6861-44B9-8673-9BAE11BA880B}"/>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55496A8E-253B-4C5A-A8AB-F26B47F9667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F29A47B7-36B1-4057-B9E3-9BDE3766537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461853BF-23C2-467F-953E-8BCFD6278C2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99876203-0D03-4727-8964-EA7E2F35F94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5684BF8C-B924-4696-AFBB-48C3351B7952}"/>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2" name="直線コネクタ 401">
          <a:extLst>
            <a:ext uri="{FF2B5EF4-FFF2-40B4-BE49-F238E27FC236}">
              <a16:creationId xmlns:a16="http://schemas.microsoft.com/office/drawing/2014/main" id="{59EE6584-AEA1-4E3D-B3DD-55DEC9C7094E}"/>
            </a:ext>
          </a:extLst>
        </xdr:cNvPr>
        <xdr:cNvCxnSpPr/>
      </xdr:nvCxnSpPr>
      <xdr:spPr>
        <a:xfrm flipV="1">
          <a:off x="9429115" y="166116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3" name="【市民会館】&#10;一人当たり面積最小値テキスト">
          <a:extLst>
            <a:ext uri="{FF2B5EF4-FFF2-40B4-BE49-F238E27FC236}">
              <a16:creationId xmlns:a16="http://schemas.microsoft.com/office/drawing/2014/main" id="{03FB39B8-4604-4F4C-B8A6-97EAB0C0C24D}"/>
            </a:ext>
          </a:extLst>
        </xdr:cNvPr>
        <xdr:cNvSpPr txBox="1"/>
      </xdr:nvSpPr>
      <xdr:spPr>
        <a:xfrm>
          <a:off x="946785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4" name="直線コネクタ 403">
          <a:extLst>
            <a:ext uri="{FF2B5EF4-FFF2-40B4-BE49-F238E27FC236}">
              <a16:creationId xmlns:a16="http://schemas.microsoft.com/office/drawing/2014/main" id="{0C0B3265-33C0-4F78-896F-46DFF8E4E3E3}"/>
            </a:ext>
          </a:extLst>
        </xdr:cNvPr>
        <xdr:cNvCxnSpPr/>
      </xdr:nvCxnSpPr>
      <xdr:spPr>
        <a:xfrm>
          <a:off x="935990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5" name="【市民会館】&#10;一人当たり面積最大値テキスト">
          <a:extLst>
            <a:ext uri="{FF2B5EF4-FFF2-40B4-BE49-F238E27FC236}">
              <a16:creationId xmlns:a16="http://schemas.microsoft.com/office/drawing/2014/main" id="{D1C8576B-4217-4052-9BBF-0E3626AA0766}"/>
            </a:ext>
          </a:extLst>
        </xdr:cNvPr>
        <xdr:cNvSpPr txBox="1"/>
      </xdr:nvSpPr>
      <xdr:spPr>
        <a:xfrm>
          <a:off x="9467850" y="1638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6" name="直線コネクタ 405">
          <a:extLst>
            <a:ext uri="{FF2B5EF4-FFF2-40B4-BE49-F238E27FC236}">
              <a16:creationId xmlns:a16="http://schemas.microsoft.com/office/drawing/2014/main" id="{8A9EE29F-26AC-49DC-B173-C40723585A38}"/>
            </a:ext>
          </a:extLst>
        </xdr:cNvPr>
        <xdr:cNvCxnSpPr/>
      </xdr:nvCxnSpPr>
      <xdr:spPr>
        <a:xfrm>
          <a:off x="9359900" y="1661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07" name="【市民会館】&#10;一人当たり面積平均値テキスト">
          <a:extLst>
            <a:ext uri="{FF2B5EF4-FFF2-40B4-BE49-F238E27FC236}">
              <a16:creationId xmlns:a16="http://schemas.microsoft.com/office/drawing/2014/main" id="{9489D8DD-67AA-48C8-85F8-5DE52738B671}"/>
            </a:ext>
          </a:extLst>
        </xdr:cNvPr>
        <xdr:cNvSpPr txBox="1"/>
      </xdr:nvSpPr>
      <xdr:spPr>
        <a:xfrm>
          <a:off x="9467850" y="17392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08" name="フローチャート: 判断 407">
          <a:extLst>
            <a:ext uri="{FF2B5EF4-FFF2-40B4-BE49-F238E27FC236}">
              <a16:creationId xmlns:a16="http://schemas.microsoft.com/office/drawing/2014/main" id="{FCBDA524-73B6-454E-A9DD-1D9D131AF102}"/>
            </a:ext>
          </a:extLst>
        </xdr:cNvPr>
        <xdr:cNvSpPr/>
      </xdr:nvSpPr>
      <xdr:spPr>
        <a:xfrm>
          <a:off x="9398000" y="17414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09" name="フローチャート: 判断 408">
          <a:extLst>
            <a:ext uri="{FF2B5EF4-FFF2-40B4-BE49-F238E27FC236}">
              <a16:creationId xmlns:a16="http://schemas.microsoft.com/office/drawing/2014/main" id="{A7DB45AD-2D52-41FC-9EDB-DA0FE06E0181}"/>
            </a:ext>
          </a:extLst>
        </xdr:cNvPr>
        <xdr:cNvSpPr/>
      </xdr:nvSpPr>
      <xdr:spPr>
        <a:xfrm>
          <a:off x="86360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410" name="n_1aveValue【市民会館】&#10;一人当たり面積">
          <a:extLst>
            <a:ext uri="{FF2B5EF4-FFF2-40B4-BE49-F238E27FC236}">
              <a16:creationId xmlns:a16="http://schemas.microsoft.com/office/drawing/2014/main" id="{0102314D-6871-4F3A-8D47-09EA4B45DF65}"/>
            </a:ext>
          </a:extLst>
        </xdr:cNvPr>
        <xdr:cNvSpPr txBox="1"/>
      </xdr:nvSpPr>
      <xdr:spPr>
        <a:xfrm>
          <a:off x="845827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411" name="フローチャート: 判断 410">
          <a:extLst>
            <a:ext uri="{FF2B5EF4-FFF2-40B4-BE49-F238E27FC236}">
              <a16:creationId xmlns:a16="http://schemas.microsoft.com/office/drawing/2014/main" id="{2DF5E0BF-A083-4016-9E3D-CED32A790B2C}"/>
            </a:ext>
          </a:extLst>
        </xdr:cNvPr>
        <xdr:cNvSpPr/>
      </xdr:nvSpPr>
      <xdr:spPr>
        <a:xfrm>
          <a:off x="7842250" y="1738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412" name="n_2aveValue【市民会館】&#10;一人当たり面積">
          <a:extLst>
            <a:ext uri="{FF2B5EF4-FFF2-40B4-BE49-F238E27FC236}">
              <a16:creationId xmlns:a16="http://schemas.microsoft.com/office/drawing/2014/main" id="{CFB5CB06-52AA-45BD-9CF6-03965B6EE695}"/>
            </a:ext>
          </a:extLst>
        </xdr:cNvPr>
        <xdr:cNvSpPr txBox="1"/>
      </xdr:nvSpPr>
      <xdr:spPr>
        <a:xfrm>
          <a:off x="76772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413" name="フローチャート: 判断 412">
          <a:extLst>
            <a:ext uri="{FF2B5EF4-FFF2-40B4-BE49-F238E27FC236}">
              <a16:creationId xmlns:a16="http://schemas.microsoft.com/office/drawing/2014/main" id="{022419EF-D2F7-4DDA-A579-088CEE2BEAFE}"/>
            </a:ext>
          </a:extLst>
        </xdr:cNvPr>
        <xdr:cNvSpPr/>
      </xdr:nvSpPr>
      <xdr:spPr>
        <a:xfrm>
          <a:off x="70294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414" name="n_3aveValue【市民会館】&#10;一人当たり面積">
          <a:extLst>
            <a:ext uri="{FF2B5EF4-FFF2-40B4-BE49-F238E27FC236}">
              <a16:creationId xmlns:a16="http://schemas.microsoft.com/office/drawing/2014/main" id="{224370D1-DCA9-42F0-9D16-3C03B4EE41B0}"/>
            </a:ext>
          </a:extLst>
        </xdr:cNvPr>
        <xdr:cNvSpPr txBox="1"/>
      </xdr:nvSpPr>
      <xdr:spPr>
        <a:xfrm>
          <a:off x="6864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F3AD33D-7B48-4AA4-891A-F95B41061C5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6F97EAB-A581-4689-818A-256F670798D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CB4DF6F-5324-4262-B41A-221CA6E685E7}"/>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B8D7B4D-76A3-4A7B-BDAC-AD9109A8CD9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CE89D11-BB5D-4742-9360-B8414694B73D}"/>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20" name="楕円 419">
          <a:extLst>
            <a:ext uri="{FF2B5EF4-FFF2-40B4-BE49-F238E27FC236}">
              <a16:creationId xmlns:a16="http://schemas.microsoft.com/office/drawing/2014/main" id="{457F1582-5F92-49E3-A5D2-9E766C933C8D}"/>
            </a:ext>
          </a:extLst>
        </xdr:cNvPr>
        <xdr:cNvSpPr/>
      </xdr:nvSpPr>
      <xdr:spPr>
        <a:xfrm>
          <a:off x="86360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21" name="楕円 420">
          <a:extLst>
            <a:ext uri="{FF2B5EF4-FFF2-40B4-BE49-F238E27FC236}">
              <a16:creationId xmlns:a16="http://schemas.microsoft.com/office/drawing/2014/main" id="{33605753-56C3-4ED5-BACD-2E04119939DB}"/>
            </a:ext>
          </a:extLst>
        </xdr:cNvPr>
        <xdr:cNvSpPr/>
      </xdr:nvSpPr>
      <xdr:spPr>
        <a:xfrm>
          <a:off x="7842250" y="17772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107</xdr:row>
      <xdr:rowOff>49530</xdr:rowOff>
    </xdr:to>
    <xdr:cxnSp macro="">
      <xdr:nvCxnSpPr>
        <xdr:cNvPr id="422" name="直線コネクタ 421">
          <a:extLst>
            <a:ext uri="{FF2B5EF4-FFF2-40B4-BE49-F238E27FC236}">
              <a16:creationId xmlns:a16="http://schemas.microsoft.com/office/drawing/2014/main" id="{F13116ED-8C07-44C0-92B3-5BBA8ED947E3}"/>
            </a:ext>
          </a:extLst>
        </xdr:cNvPr>
        <xdr:cNvCxnSpPr/>
      </xdr:nvCxnSpPr>
      <xdr:spPr>
        <a:xfrm flipV="1">
          <a:off x="7886700" y="178193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87647</xdr:rowOff>
    </xdr:from>
    <xdr:ext cx="469744" cy="259045"/>
    <xdr:sp macro="" textlink="">
      <xdr:nvSpPr>
        <xdr:cNvPr id="423" name="n_1mainValue【市民会館】&#10;一人当たり面積">
          <a:extLst>
            <a:ext uri="{FF2B5EF4-FFF2-40B4-BE49-F238E27FC236}">
              <a16:creationId xmlns:a16="http://schemas.microsoft.com/office/drawing/2014/main" id="{086C69EA-A428-441E-8701-891DC071A890}"/>
            </a:ext>
          </a:extLst>
        </xdr:cNvPr>
        <xdr:cNvSpPr txBox="1"/>
      </xdr:nvSpPr>
      <xdr:spPr>
        <a:xfrm>
          <a:off x="845827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24" name="n_2mainValue【市民会館】&#10;一人当たり面積">
          <a:extLst>
            <a:ext uri="{FF2B5EF4-FFF2-40B4-BE49-F238E27FC236}">
              <a16:creationId xmlns:a16="http://schemas.microsoft.com/office/drawing/2014/main" id="{4145F68D-074F-4AB7-94EC-916C79F89142}"/>
            </a:ext>
          </a:extLst>
        </xdr:cNvPr>
        <xdr:cNvSpPr txBox="1"/>
      </xdr:nvSpPr>
      <xdr:spPr>
        <a:xfrm>
          <a:off x="767722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9FF8630D-2240-46FA-B88B-795A87861D2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FFA23934-5BA5-446B-B480-CE970B71E55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32022793-0328-43B1-9B77-EB87E026B18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B8B62B05-D4F6-4C75-A250-7AC8400F69E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8F206466-A2F6-4EB7-9EF4-F74842F4EE2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7295E7EA-D1FF-45E4-B1E9-F17055E1EFD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A2C6712F-D0C9-4FF1-A6AB-EFDF2D95347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2E9A9248-0606-41F7-B989-4354272C2308}"/>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78A83268-CBA7-47E2-96EC-191E244E027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FF064614-79D2-4BBB-B201-1A3004257BA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a:extLst>
            <a:ext uri="{FF2B5EF4-FFF2-40B4-BE49-F238E27FC236}">
              <a16:creationId xmlns:a16="http://schemas.microsoft.com/office/drawing/2014/main" id="{C45786C5-A1C4-4143-9651-85B09486893D}"/>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a16="http://schemas.microsoft.com/office/drawing/2014/main" id="{A5CF9DAF-C5A0-4DAD-9EA3-3A099F558B43}"/>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a16="http://schemas.microsoft.com/office/drawing/2014/main" id="{9BC05D09-BE84-4F46-B8EB-1677E1412021}"/>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a16="http://schemas.microsoft.com/office/drawing/2014/main" id="{78C60945-9657-471A-961F-AAF7C04B101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a16="http://schemas.microsoft.com/office/drawing/2014/main" id="{006DD5A9-297A-452F-9C52-34571DE234A8}"/>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a16="http://schemas.microsoft.com/office/drawing/2014/main" id="{A3210862-0CDD-4226-99A2-022C290AA17A}"/>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a16="http://schemas.microsoft.com/office/drawing/2014/main" id="{1F9E0419-9F1B-4A69-A7E2-7AC3551234A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a16="http://schemas.microsoft.com/office/drawing/2014/main" id="{78B29E71-6C75-42F1-85AE-43AC3AF5184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a16="http://schemas.microsoft.com/office/drawing/2014/main" id="{22C7C1C5-7CEB-4A86-BEF9-D0505D22DFC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a16="http://schemas.microsoft.com/office/drawing/2014/main" id="{49E342EA-2F71-4087-A5AB-ABC120BA255C}"/>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B70270EF-04AB-44EC-9833-218E0F43412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13896E32-7417-4B4E-A133-E3423E194B2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AFE6BE36-893F-4344-BE5A-26EE63CCDE3B}"/>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CE499827-6FAB-4AA2-943D-C97E2B59B99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49" name="直線コネクタ 448">
          <a:extLst>
            <a:ext uri="{FF2B5EF4-FFF2-40B4-BE49-F238E27FC236}">
              <a16:creationId xmlns:a16="http://schemas.microsoft.com/office/drawing/2014/main" id="{EDC86746-4291-4F8D-83DF-C8AAE637B1A4}"/>
            </a:ext>
          </a:extLst>
        </xdr:cNvPr>
        <xdr:cNvCxnSpPr/>
      </xdr:nvCxnSpPr>
      <xdr:spPr>
        <a:xfrm flipV="1">
          <a:off x="14699614" y="566356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0" name="【一般廃棄物処理施設】&#10;有形固定資産減価償却率最小値テキスト">
          <a:extLst>
            <a:ext uri="{FF2B5EF4-FFF2-40B4-BE49-F238E27FC236}">
              <a16:creationId xmlns:a16="http://schemas.microsoft.com/office/drawing/2014/main" id="{5CF7D3E1-30C9-45E2-BD1E-E4ECCD601E94}"/>
            </a:ext>
          </a:extLst>
        </xdr:cNvPr>
        <xdr:cNvSpPr txBox="1"/>
      </xdr:nvSpPr>
      <xdr:spPr>
        <a:xfrm>
          <a:off x="1473835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1" name="直線コネクタ 450">
          <a:extLst>
            <a:ext uri="{FF2B5EF4-FFF2-40B4-BE49-F238E27FC236}">
              <a16:creationId xmlns:a16="http://schemas.microsoft.com/office/drawing/2014/main" id="{4AC18578-B06B-403A-8F63-AF73097E2CD8}"/>
            </a:ext>
          </a:extLst>
        </xdr:cNvPr>
        <xdr:cNvCxnSpPr/>
      </xdr:nvCxnSpPr>
      <xdr:spPr>
        <a:xfrm>
          <a:off x="14611350" y="684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305FF509-C353-423F-8D36-5396EA01F06F}"/>
            </a:ext>
          </a:extLst>
        </xdr:cNvPr>
        <xdr:cNvSpPr txBox="1"/>
      </xdr:nvSpPr>
      <xdr:spPr>
        <a:xfrm>
          <a:off x="14738350" y="545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3" name="直線コネクタ 452">
          <a:extLst>
            <a:ext uri="{FF2B5EF4-FFF2-40B4-BE49-F238E27FC236}">
              <a16:creationId xmlns:a16="http://schemas.microsoft.com/office/drawing/2014/main" id="{6ED8485F-0681-459F-88B6-654B31D5A4FB}"/>
            </a:ext>
          </a:extLst>
        </xdr:cNvPr>
        <xdr:cNvCxnSpPr/>
      </xdr:nvCxnSpPr>
      <xdr:spPr>
        <a:xfrm>
          <a:off x="14611350" y="5663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DF482533-0821-4731-835C-B5EA2BE08325}"/>
            </a:ext>
          </a:extLst>
        </xdr:cNvPr>
        <xdr:cNvSpPr txBox="1"/>
      </xdr:nvSpPr>
      <xdr:spPr>
        <a:xfrm>
          <a:off x="1473835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55" name="フローチャート: 判断 454">
          <a:extLst>
            <a:ext uri="{FF2B5EF4-FFF2-40B4-BE49-F238E27FC236}">
              <a16:creationId xmlns:a16="http://schemas.microsoft.com/office/drawing/2014/main" id="{4C0D8FDC-7894-4706-837C-68C8D77D775F}"/>
            </a:ext>
          </a:extLst>
        </xdr:cNvPr>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56" name="フローチャート: 判断 455">
          <a:extLst>
            <a:ext uri="{FF2B5EF4-FFF2-40B4-BE49-F238E27FC236}">
              <a16:creationId xmlns:a16="http://schemas.microsoft.com/office/drawing/2014/main" id="{E777EC41-C8AE-4C53-9A0D-93EDB12D1E5D}"/>
            </a:ext>
          </a:extLst>
        </xdr:cNvPr>
        <xdr:cNvSpPr/>
      </xdr:nvSpPr>
      <xdr:spPr>
        <a:xfrm>
          <a:off x="1388745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B7EE4AD5-3EC5-4998-9567-6901E3B7C7A5}"/>
            </a:ext>
          </a:extLst>
        </xdr:cNvPr>
        <xdr:cNvSpPr txBox="1"/>
      </xdr:nvSpPr>
      <xdr:spPr>
        <a:xfrm>
          <a:off x="13742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458" name="フローチャート: 判断 457">
          <a:extLst>
            <a:ext uri="{FF2B5EF4-FFF2-40B4-BE49-F238E27FC236}">
              <a16:creationId xmlns:a16="http://schemas.microsoft.com/office/drawing/2014/main" id="{1E148762-7D8B-4BEF-B5AC-621FDA65FD24}"/>
            </a:ext>
          </a:extLst>
        </xdr:cNvPr>
        <xdr:cNvSpPr/>
      </xdr:nvSpPr>
      <xdr:spPr>
        <a:xfrm>
          <a:off x="1309370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99C03831-4FB3-41D6-948C-08BF77A820CD}"/>
            </a:ext>
          </a:extLst>
        </xdr:cNvPr>
        <xdr:cNvSpPr txBox="1"/>
      </xdr:nvSpPr>
      <xdr:spPr>
        <a:xfrm>
          <a:off x="1296099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460" name="フローチャート: 判断 459">
          <a:extLst>
            <a:ext uri="{FF2B5EF4-FFF2-40B4-BE49-F238E27FC236}">
              <a16:creationId xmlns:a16="http://schemas.microsoft.com/office/drawing/2014/main" id="{61B5C264-EB8D-4102-BCDC-4BB9BC107D16}"/>
            </a:ext>
          </a:extLst>
        </xdr:cNvPr>
        <xdr:cNvSpPr/>
      </xdr:nvSpPr>
      <xdr:spPr>
        <a:xfrm>
          <a:off x="12299950" y="6276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461" name="n_3aveValue【一般廃棄物処理施設】&#10;有形固定資産減価償却率">
          <a:extLst>
            <a:ext uri="{FF2B5EF4-FFF2-40B4-BE49-F238E27FC236}">
              <a16:creationId xmlns:a16="http://schemas.microsoft.com/office/drawing/2014/main" id="{1D101FAA-A065-4A07-85CE-B996CBE96FFC}"/>
            </a:ext>
          </a:extLst>
        </xdr:cNvPr>
        <xdr:cNvSpPr txBox="1"/>
      </xdr:nvSpPr>
      <xdr:spPr>
        <a:xfrm>
          <a:off x="12167244"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4181101-8260-4856-9459-491AF869FD4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84D45C7-969C-4887-B8E3-48F92707298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87262E96-306C-45A8-B7BA-CAEAA23F834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DA62CD1-728C-4824-B7BE-D1377E047E4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8150B3B-D0A2-4E6C-855D-CBC07375041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67" name="楕円 466">
          <a:extLst>
            <a:ext uri="{FF2B5EF4-FFF2-40B4-BE49-F238E27FC236}">
              <a16:creationId xmlns:a16="http://schemas.microsoft.com/office/drawing/2014/main" id="{603DC96E-5214-44A2-B379-226ADF3C3BA3}"/>
            </a:ext>
          </a:extLst>
        </xdr:cNvPr>
        <xdr:cNvSpPr/>
      </xdr:nvSpPr>
      <xdr:spPr>
        <a:xfrm>
          <a:off x="1388745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50165</xdr:rowOff>
    </xdr:from>
    <xdr:to>
      <xdr:col>76</xdr:col>
      <xdr:colOff>165100</xdr:colOff>
      <xdr:row>35</xdr:row>
      <xdr:rowOff>151765</xdr:rowOff>
    </xdr:to>
    <xdr:sp macro="" textlink="">
      <xdr:nvSpPr>
        <xdr:cNvPr id="468" name="楕円 467">
          <a:extLst>
            <a:ext uri="{FF2B5EF4-FFF2-40B4-BE49-F238E27FC236}">
              <a16:creationId xmlns:a16="http://schemas.microsoft.com/office/drawing/2014/main" id="{7E19B582-AC9F-44CC-8021-856A662F88BE}"/>
            </a:ext>
          </a:extLst>
        </xdr:cNvPr>
        <xdr:cNvSpPr/>
      </xdr:nvSpPr>
      <xdr:spPr>
        <a:xfrm>
          <a:off x="13093700" y="58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35</xdr:row>
      <xdr:rowOff>100965</xdr:rowOff>
    </xdr:to>
    <xdr:cxnSp macro="">
      <xdr:nvCxnSpPr>
        <xdr:cNvPr id="469" name="直線コネクタ 468">
          <a:extLst>
            <a:ext uri="{FF2B5EF4-FFF2-40B4-BE49-F238E27FC236}">
              <a16:creationId xmlns:a16="http://schemas.microsoft.com/office/drawing/2014/main" id="{2B226890-38C0-4AD0-9F6D-1C96105FAA81}"/>
            </a:ext>
          </a:extLst>
        </xdr:cNvPr>
        <xdr:cNvCxnSpPr/>
      </xdr:nvCxnSpPr>
      <xdr:spPr>
        <a:xfrm flipV="1">
          <a:off x="13144500" y="586295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470" name="楕円 469">
          <a:extLst>
            <a:ext uri="{FF2B5EF4-FFF2-40B4-BE49-F238E27FC236}">
              <a16:creationId xmlns:a16="http://schemas.microsoft.com/office/drawing/2014/main" id="{7A25F23F-3E57-45EF-AF22-97B43A435E1E}"/>
            </a:ext>
          </a:extLst>
        </xdr:cNvPr>
        <xdr:cNvSpPr/>
      </xdr:nvSpPr>
      <xdr:spPr>
        <a:xfrm>
          <a:off x="12299950" y="6436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100965</xdr:rowOff>
    </xdr:from>
    <xdr:to>
      <xdr:col>76</xdr:col>
      <xdr:colOff>114300</xdr:colOff>
      <xdr:row>39</xdr:row>
      <xdr:rowOff>36195</xdr:rowOff>
    </xdr:to>
    <xdr:cxnSp macro="">
      <xdr:nvCxnSpPr>
        <xdr:cNvPr id="471" name="直線コネクタ 470">
          <a:extLst>
            <a:ext uri="{FF2B5EF4-FFF2-40B4-BE49-F238E27FC236}">
              <a16:creationId xmlns:a16="http://schemas.microsoft.com/office/drawing/2014/main" id="{C706632F-4209-4FF0-8295-DAA2475800B8}"/>
            </a:ext>
          </a:extLst>
        </xdr:cNvPr>
        <xdr:cNvCxnSpPr/>
      </xdr:nvCxnSpPr>
      <xdr:spPr>
        <a:xfrm flipV="1">
          <a:off x="12344400" y="5885815"/>
          <a:ext cx="80010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145432</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1323E478-E5B6-4DF8-8331-F243D77CF20C}"/>
            </a:ext>
          </a:extLst>
        </xdr:cNvPr>
        <xdr:cNvSpPr txBox="1"/>
      </xdr:nvSpPr>
      <xdr:spPr>
        <a:xfrm>
          <a:off x="13742044"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05B49A31-D084-42F4-90E8-FAD05088E1A1}"/>
            </a:ext>
          </a:extLst>
        </xdr:cNvPr>
        <xdr:cNvSpPr txBox="1"/>
      </xdr:nvSpPr>
      <xdr:spPr>
        <a:xfrm>
          <a:off x="1296099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474" name="n_3mainValue【一般廃棄物処理施設】&#10;有形固定資産減価償却率">
          <a:extLst>
            <a:ext uri="{FF2B5EF4-FFF2-40B4-BE49-F238E27FC236}">
              <a16:creationId xmlns:a16="http://schemas.microsoft.com/office/drawing/2014/main" id="{66CD02E9-6CFE-4AD8-B00E-BA1992E4E7B8}"/>
            </a:ext>
          </a:extLst>
        </xdr:cNvPr>
        <xdr:cNvSpPr txBox="1"/>
      </xdr:nvSpPr>
      <xdr:spPr>
        <a:xfrm>
          <a:off x="121672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A7A39ECC-847A-4BB1-83E5-984F42EE923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72ECC549-75A0-45EC-93A3-22C72ADD1E0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B0C04739-9E26-4B9A-B601-34032ABC34B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500AA5FE-A45C-46BD-B9C7-485B7218541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A78A8390-C48F-4ED4-ABCD-3614A59B8C0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1305762F-7EDF-4ADC-9C45-EE105FF068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1CC52649-81E9-4515-9932-0AB57EED5EF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0490AF21-CECA-4679-9CDA-EF3A59E22E1D}"/>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5D573660-68C0-47EB-B96C-4DC8D1CB76F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39291226-3D8C-4254-9B55-D955512E3BD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a:extLst>
            <a:ext uri="{FF2B5EF4-FFF2-40B4-BE49-F238E27FC236}">
              <a16:creationId xmlns:a16="http://schemas.microsoft.com/office/drawing/2014/main" id="{B62D9EA4-AF10-4AA8-9AD7-7A7564B607C7}"/>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6" name="テキスト ボックス 485">
          <a:extLst>
            <a:ext uri="{FF2B5EF4-FFF2-40B4-BE49-F238E27FC236}">
              <a16:creationId xmlns:a16="http://schemas.microsoft.com/office/drawing/2014/main" id="{4927965E-70C8-4CB9-B0D4-28DB4A44DCD9}"/>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a:extLst>
            <a:ext uri="{FF2B5EF4-FFF2-40B4-BE49-F238E27FC236}">
              <a16:creationId xmlns:a16="http://schemas.microsoft.com/office/drawing/2014/main" id="{88F5BE01-7ADD-419C-9745-AA567EE3549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8" name="テキスト ボックス 487">
          <a:extLst>
            <a:ext uri="{FF2B5EF4-FFF2-40B4-BE49-F238E27FC236}">
              <a16:creationId xmlns:a16="http://schemas.microsoft.com/office/drawing/2014/main" id="{B696EF91-A0E3-4890-B909-7551F8E49F18}"/>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a:extLst>
            <a:ext uri="{FF2B5EF4-FFF2-40B4-BE49-F238E27FC236}">
              <a16:creationId xmlns:a16="http://schemas.microsoft.com/office/drawing/2014/main" id="{C4B7987F-CC6C-43DA-B771-AADE8CDEFA9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0" name="テキスト ボックス 489">
          <a:extLst>
            <a:ext uri="{FF2B5EF4-FFF2-40B4-BE49-F238E27FC236}">
              <a16:creationId xmlns:a16="http://schemas.microsoft.com/office/drawing/2014/main" id="{B898AF45-78E4-45FF-9971-728814F192C7}"/>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a:extLst>
            <a:ext uri="{FF2B5EF4-FFF2-40B4-BE49-F238E27FC236}">
              <a16:creationId xmlns:a16="http://schemas.microsoft.com/office/drawing/2014/main" id="{CDC24619-0156-4582-BEB7-5B516BB71FF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2" name="テキスト ボックス 491">
          <a:extLst>
            <a:ext uri="{FF2B5EF4-FFF2-40B4-BE49-F238E27FC236}">
              <a16:creationId xmlns:a16="http://schemas.microsoft.com/office/drawing/2014/main" id="{5EC531D4-6AE2-4A20-BD41-6ADD4BEEFA68}"/>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a:extLst>
            <a:ext uri="{FF2B5EF4-FFF2-40B4-BE49-F238E27FC236}">
              <a16:creationId xmlns:a16="http://schemas.microsoft.com/office/drawing/2014/main" id="{8656EEF4-1654-4E86-9438-F6BE25747B4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4" name="テキスト ボックス 493">
          <a:extLst>
            <a:ext uri="{FF2B5EF4-FFF2-40B4-BE49-F238E27FC236}">
              <a16:creationId xmlns:a16="http://schemas.microsoft.com/office/drawing/2014/main" id="{EF1D5AFF-6BB6-4086-9C1C-57F2B34FC695}"/>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a:extLst>
            <a:ext uri="{FF2B5EF4-FFF2-40B4-BE49-F238E27FC236}">
              <a16:creationId xmlns:a16="http://schemas.microsoft.com/office/drawing/2014/main" id="{6F32F801-CD36-4B90-A715-17BA7C263F3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6" name="テキスト ボックス 495">
          <a:extLst>
            <a:ext uri="{FF2B5EF4-FFF2-40B4-BE49-F238E27FC236}">
              <a16:creationId xmlns:a16="http://schemas.microsoft.com/office/drawing/2014/main" id="{105E90DF-F8F6-47A7-AD4D-5AB5E18AFA1A}"/>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402268D7-A32B-419A-8FC2-120D7E0E773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CAC4DA19-F1AF-4C67-928B-BD1B93F253F5}"/>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7333D36F-D699-487D-B7F3-0234A70EEBE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0" name="直線コネクタ 499">
          <a:extLst>
            <a:ext uri="{FF2B5EF4-FFF2-40B4-BE49-F238E27FC236}">
              <a16:creationId xmlns:a16="http://schemas.microsoft.com/office/drawing/2014/main" id="{2A956064-E6C5-49EC-B733-1614B5624B28}"/>
            </a:ext>
          </a:extLst>
        </xdr:cNvPr>
        <xdr:cNvCxnSpPr/>
      </xdr:nvCxnSpPr>
      <xdr:spPr>
        <a:xfrm flipV="1">
          <a:off x="19951064" y="5641932"/>
          <a:ext cx="0" cy="138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1" name="【一般廃棄物処理施設】&#10;一人当たり有形固定資産（償却資産）額最小値テキスト">
          <a:extLst>
            <a:ext uri="{FF2B5EF4-FFF2-40B4-BE49-F238E27FC236}">
              <a16:creationId xmlns:a16="http://schemas.microsoft.com/office/drawing/2014/main" id="{5ED4A741-D39F-453C-BB41-899B14A16619}"/>
            </a:ext>
          </a:extLst>
        </xdr:cNvPr>
        <xdr:cNvSpPr txBox="1"/>
      </xdr:nvSpPr>
      <xdr:spPr>
        <a:xfrm>
          <a:off x="19989800" y="703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2" name="直線コネクタ 501">
          <a:extLst>
            <a:ext uri="{FF2B5EF4-FFF2-40B4-BE49-F238E27FC236}">
              <a16:creationId xmlns:a16="http://schemas.microsoft.com/office/drawing/2014/main" id="{717E7A90-0369-485F-BF33-CF5973F828E4}"/>
            </a:ext>
          </a:extLst>
        </xdr:cNvPr>
        <xdr:cNvCxnSpPr/>
      </xdr:nvCxnSpPr>
      <xdr:spPr>
        <a:xfrm>
          <a:off x="19881850" y="7030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3A77213B-CDFF-4DF9-A3AC-478F080881B3}"/>
            </a:ext>
          </a:extLst>
        </xdr:cNvPr>
        <xdr:cNvSpPr txBox="1"/>
      </xdr:nvSpPr>
      <xdr:spPr>
        <a:xfrm>
          <a:off x="19989800" y="54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04" name="直線コネクタ 503">
          <a:extLst>
            <a:ext uri="{FF2B5EF4-FFF2-40B4-BE49-F238E27FC236}">
              <a16:creationId xmlns:a16="http://schemas.microsoft.com/office/drawing/2014/main" id="{51035A30-D967-426C-A992-3E583528A945}"/>
            </a:ext>
          </a:extLst>
        </xdr:cNvPr>
        <xdr:cNvCxnSpPr/>
      </xdr:nvCxnSpPr>
      <xdr:spPr>
        <a:xfrm>
          <a:off x="19881850" y="564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05" name="【一般廃棄物処理施設】&#10;一人当たり有形固定資産（償却資産）額平均値テキスト">
          <a:extLst>
            <a:ext uri="{FF2B5EF4-FFF2-40B4-BE49-F238E27FC236}">
              <a16:creationId xmlns:a16="http://schemas.microsoft.com/office/drawing/2014/main" id="{101EDA40-8FC5-4444-AA81-16D1D45D2B64}"/>
            </a:ext>
          </a:extLst>
        </xdr:cNvPr>
        <xdr:cNvSpPr txBox="1"/>
      </xdr:nvSpPr>
      <xdr:spPr>
        <a:xfrm>
          <a:off x="19989800" y="6705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06" name="フローチャート: 判断 505">
          <a:extLst>
            <a:ext uri="{FF2B5EF4-FFF2-40B4-BE49-F238E27FC236}">
              <a16:creationId xmlns:a16="http://schemas.microsoft.com/office/drawing/2014/main" id="{7B533996-47EC-499D-9100-7A24C9123E6C}"/>
            </a:ext>
          </a:extLst>
        </xdr:cNvPr>
        <xdr:cNvSpPr/>
      </xdr:nvSpPr>
      <xdr:spPr>
        <a:xfrm>
          <a:off x="19900900" y="67267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07" name="フローチャート: 判断 506">
          <a:extLst>
            <a:ext uri="{FF2B5EF4-FFF2-40B4-BE49-F238E27FC236}">
              <a16:creationId xmlns:a16="http://schemas.microsoft.com/office/drawing/2014/main" id="{AFDD5213-29B9-46E3-B616-829D2F9A2E14}"/>
            </a:ext>
          </a:extLst>
        </xdr:cNvPr>
        <xdr:cNvSpPr/>
      </xdr:nvSpPr>
      <xdr:spPr>
        <a:xfrm>
          <a:off x="19157950" y="6751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508" name="n_1aveValue【一般廃棄物処理施設】&#10;一人当たり有形固定資産（償却資産）額">
          <a:extLst>
            <a:ext uri="{FF2B5EF4-FFF2-40B4-BE49-F238E27FC236}">
              <a16:creationId xmlns:a16="http://schemas.microsoft.com/office/drawing/2014/main" id="{DFE2D02D-73E0-4631-957E-E8AF82826534}"/>
            </a:ext>
          </a:extLst>
        </xdr:cNvPr>
        <xdr:cNvSpPr txBox="1"/>
      </xdr:nvSpPr>
      <xdr:spPr>
        <a:xfrm>
          <a:off x="18947911" y="65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509" name="フローチャート: 判断 508">
          <a:extLst>
            <a:ext uri="{FF2B5EF4-FFF2-40B4-BE49-F238E27FC236}">
              <a16:creationId xmlns:a16="http://schemas.microsoft.com/office/drawing/2014/main" id="{F63AC966-CFEC-47C6-A045-0EF24E402EBC}"/>
            </a:ext>
          </a:extLst>
        </xdr:cNvPr>
        <xdr:cNvSpPr/>
      </xdr:nvSpPr>
      <xdr:spPr>
        <a:xfrm>
          <a:off x="18345150" y="68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510" name="n_2aveValue【一般廃棄物処理施設】&#10;一人当たり有形固定資産（償却資産）額">
          <a:extLst>
            <a:ext uri="{FF2B5EF4-FFF2-40B4-BE49-F238E27FC236}">
              <a16:creationId xmlns:a16="http://schemas.microsoft.com/office/drawing/2014/main" id="{075A47AA-16AE-4109-8A58-AC9E2330DB23}"/>
            </a:ext>
          </a:extLst>
        </xdr:cNvPr>
        <xdr:cNvSpPr txBox="1"/>
      </xdr:nvSpPr>
      <xdr:spPr>
        <a:xfrm>
          <a:off x="18166861" y="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511" name="フローチャート: 判断 510">
          <a:extLst>
            <a:ext uri="{FF2B5EF4-FFF2-40B4-BE49-F238E27FC236}">
              <a16:creationId xmlns:a16="http://schemas.microsoft.com/office/drawing/2014/main" id="{AE5352DF-CF41-4756-A7FA-EC21CCB5C0FE}"/>
            </a:ext>
          </a:extLst>
        </xdr:cNvPr>
        <xdr:cNvSpPr/>
      </xdr:nvSpPr>
      <xdr:spPr>
        <a:xfrm>
          <a:off x="17551400" y="680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512" name="n_3aveValue【一般廃棄物処理施設】&#10;一人当たり有形固定資産（償却資産）額">
          <a:extLst>
            <a:ext uri="{FF2B5EF4-FFF2-40B4-BE49-F238E27FC236}">
              <a16:creationId xmlns:a16="http://schemas.microsoft.com/office/drawing/2014/main" id="{624439A6-5361-46DB-ACDA-639967869CD6}"/>
            </a:ext>
          </a:extLst>
        </xdr:cNvPr>
        <xdr:cNvSpPr txBox="1"/>
      </xdr:nvSpPr>
      <xdr:spPr>
        <a:xfrm>
          <a:off x="17354061" y="65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7A1E1702-B3C7-482C-B26B-5975207AF46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96E745F8-6C77-43EC-8A65-A6A91DD0BE3C}"/>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F92E70B-35F1-40AD-B3A1-08D6B39D88A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DC01BD11-4B32-428C-8325-D0DDD593BD4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ED8BC04A-1736-44D3-AE98-C47640AC94A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83145</xdr:rowOff>
    </xdr:from>
    <xdr:to>
      <xdr:col>112</xdr:col>
      <xdr:colOff>38100</xdr:colOff>
      <xdr:row>42</xdr:row>
      <xdr:rowOff>13295</xdr:rowOff>
    </xdr:to>
    <xdr:sp macro="" textlink="">
      <xdr:nvSpPr>
        <xdr:cNvPr id="518" name="楕円 517">
          <a:extLst>
            <a:ext uri="{FF2B5EF4-FFF2-40B4-BE49-F238E27FC236}">
              <a16:creationId xmlns:a16="http://schemas.microsoft.com/office/drawing/2014/main" id="{0EFCCD98-19C1-4FFD-B1F9-1C05AA31F3EC}"/>
            </a:ext>
          </a:extLst>
        </xdr:cNvPr>
        <xdr:cNvSpPr/>
      </xdr:nvSpPr>
      <xdr:spPr>
        <a:xfrm>
          <a:off x="19157950" y="6858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85535</xdr:rowOff>
    </xdr:from>
    <xdr:to>
      <xdr:col>107</xdr:col>
      <xdr:colOff>101600</xdr:colOff>
      <xdr:row>42</xdr:row>
      <xdr:rowOff>15685</xdr:rowOff>
    </xdr:to>
    <xdr:sp macro="" textlink="">
      <xdr:nvSpPr>
        <xdr:cNvPr id="519" name="楕円 518">
          <a:extLst>
            <a:ext uri="{FF2B5EF4-FFF2-40B4-BE49-F238E27FC236}">
              <a16:creationId xmlns:a16="http://schemas.microsoft.com/office/drawing/2014/main" id="{8523CBCF-E969-4AA6-A436-99C514DB97B1}"/>
            </a:ext>
          </a:extLst>
        </xdr:cNvPr>
        <xdr:cNvSpPr/>
      </xdr:nvSpPr>
      <xdr:spPr>
        <a:xfrm>
          <a:off x="18345150" y="6860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133945</xdr:rowOff>
    </xdr:from>
    <xdr:to>
      <xdr:col>111</xdr:col>
      <xdr:colOff>177800</xdr:colOff>
      <xdr:row>41</xdr:row>
      <xdr:rowOff>136335</xdr:rowOff>
    </xdr:to>
    <xdr:cxnSp macro="">
      <xdr:nvCxnSpPr>
        <xdr:cNvPr id="520" name="直線コネクタ 519">
          <a:extLst>
            <a:ext uri="{FF2B5EF4-FFF2-40B4-BE49-F238E27FC236}">
              <a16:creationId xmlns:a16="http://schemas.microsoft.com/office/drawing/2014/main" id="{ADB47AE5-3B67-4E64-9C44-412E64DA88E1}"/>
            </a:ext>
          </a:extLst>
        </xdr:cNvPr>
        <xdr:cNvCxnSpPr/>
      </xdr:nvCxnSpPr>
      <xdr:spPr>
        <a:xfrm flipV="1">
          <a:off x="18395950" y="6909395"/>
          <a:ext cx="80645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23082</xdr:rowOff>
    </xdr:from>
    <xdr:to>
      <xdr:col>102</xdr:col>
      <xdr:colOff>165100</xdr:colOff>
      <xdr:row>42</xdr:row>
      <xdr:rowOff>124682</xdr:rowOff>
    </xdr:to>
    <xdr:sp macro="" textlink="">
      <xdr:nvSpPr>
        <xdr:cNvPr id="521" name="楕円 520">
          <a:extLst>
            <a:ext uri="{FF2B5EF4-FFF2-40B4-BE49-F238E27FC236}">
              <a16:creationId xmlns:a16="http://schemas.microsoft.com/office/drawing/2014/main" id="{FC79B8C3-69C4-4F98-9666-AC7B32C6CA68}"/>
            </a:ext>
          </a:extLst>
        </xdr:cNvPr>
        <xdr:cNvSpPr/>
      </xdr:nvSpPr>
      <xdr:spPr>
        <a:xfrm>
          <a:off x="17551400" y="69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136335</xdr:rowOff>
    </xdr:from>
    <xdr:to>
      <xdr:col>107</xdr:col>
      <xdr:colOff>50800</xdr:colOff>
      <xdr:row>42</xdr:row>
      <xdr:rowOff>73882</xdr:rowOff>
    </xdr:to>
    <xdr:cxnSp macro="">
      <xdr:nvCxnSpPr>
        <xdr:cNvPr id="522" name="直線コネクタ 521">
          <a:extLst>
            <a:ext uri="{FF2B5EF4-FFF2-40B4-BE49-F238E27FC236}">
              <a16:creationId xmlns:a16="http://schemas.microsoft.com/office/drawing/2014/main" id="{329A1F66-B2B2-42F5-AF7B-97CA29F6AFC8}"/>
            </a:ext>
          </a:extLst>
        </xdr:cNvPr>
        <xdr:cNvCxnSpPr/>
      </xdr:nvCxnSpPr>
      <xdr:spPr>
        <a:xfrm flipV="1">
          <a:off x="17602200" y="6911785"/>
          <a:ext cx="793750" cy="10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4422</xdr:rowOff>
    </xdr:from>
    <xdr:ext cx="534377" cy="259045"/>
    <xdr:sp macro="" textlink="">
      <xdr:nvSpPr>
        <xdr:cNvPr id="523" name="n_1mainValue【一般廃棄物処理施設】&#10;一人当たり有形固定資産（償却資産）額">
          <a:extLst>
            <a:ext uri="{FF2B5EF4-FFF2-40B4-BE49-F238E27FC236}">
              <a16:creationId xmlns:a16="http://schemas.microsoft.com/office/drawing/2014/main" id="{05C8DBCD-6B5B-477B-86C6-B4CADA9607A4}"/>
            </a:ext>
          </a:extLst>
        </xdr:cNvPr>
        <xdr:cNvSpPr txBox="1"/>
      </xdr:nvSpPr>
      <xdr:spPr>
        <a:xfrm>
          <a:off x="18947911" y="69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6812</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D2ED963B-0D2A-41F2-BF37-928801D5ABFA}"/>
            </a:ext>
          </a:extLst>
        </xdr:cNvPr>
        <xdr:cNvSpPr txBox="1"/>
      </xdr:nvSpPr>
      <xdr:spPr>
        <a:xfrm>
          <a:off x="18166861" y="69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115809</xdr:rowOff>
    </xdr:from>
    <xdr:ext cx="469744" cy="259045"/>
    <xdr:sp macro="" textlink="">
      <xdr:nvSpPr>
        <xdr:cNvPr id="525" name="n_3mainValue【一般廃棄物処理施設】&#10;一人当たり有形固定資産（償却資産）額">
          <a:extLst>
            <a:ext uri="{FF2B5EF4-FFF2-40B4-BE49-F238E27FC236}">
              <a16:creationId xmlns:a16="http://schemas.microsoft.com/office/drawing/2014/main" id="{C86AA3DF-EAF9-4D36-A60C-5C9314CCA053}"/>
            </a:ext>
          </a:extLst>
        </xdr:cNvPr>
        <xdr:cNvSpPr txBox="1"/>
      </xdr:nvSpPr>
      <xdr:spPr>
        <a:xfrm>
          <a:off x="17386378" y="70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9C4214C6-AEB1-4267-A310-5D52638C2F9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B2FDC7D9-9429-42FE-8B73-05EF3020B2F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B2E1CC2D-2756-4A59-813C-54017921F54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EE3DFDC3-CC66-43A1-A5D4-415A0DA5FFF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AB1D3411-09A6-43BC-88DF-51BF53D2E12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097D3A89-ED4A-4568-BCE3-6AB0E7B00A7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EE1FA3F7-07FF-414D-80E2-6B4A2B6A656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97EF7EB5-87F8-4BD3-BC07-FE70D803472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758A1453-F2CC-420A-B996-05689FD2F3C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FEAFFC22-6618-49CE-A8E5-B891A390C20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6" name="直線コネクタ 535">
          <a:extLst>
            <a:ext uri="{FF2B5EF4-FFF2-40B4-BE49-F238E27FC236}">
              <a16:creationId xmlns:a16="http://schemas.microsoft.com/office/drawing/2014/main" id="{DA12F4A4-441B-40C0-A3D1-9747F6FA1371}"/>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7" name="テキスト ボックス 536">
          <a:extLst>
            <a:ext uri="{FF2B5EF4-FFF2-40B4-BE49-F238E27FC236}">
              <a16:creationId xmlns:a16="http://schemas.microsoft.com/office/drawing/2014/main" id="{15796E98-CEB6-4759-A222-2376BC0F4B26}"/>
            </a:ext>
          </a:extLst>
        </xdr:cNvPr>
        <xdr:cNvSpPr txBox="1"/>
      </xdr:nvSpPr>
      <xdr:spPr>
        <a:xfrm>
          <a:off x="1090691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8" name="直線コネクタ 537">
          <a:extLst>
            <a:ext uri="{FF2B5EF4-FFF2-40B4-BE49-F238E27FC236}">
              <a16:creationId xmlns:a16="http://schemas.microsoft.com/office/drawing/2014/main" id="{E8AFAF94-E9DD-4F37-9B8F-B9DD58E59D78}"/>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9" name="テキスト ボックス 538">
          <a:extLst>
            <a:ext uri="{FF2B5EF4-FFF2-40B4-BE49-F238E27FC236}">
              <a16:creationId xmlns:a16="http://schemas.microsoft.com/office/drawing/2014/main" id="{134EA599-53CA-4BB1-BD08-7D203450960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0" name="直線コネクタ 539">
          <a:extLst>
            <a:ext uri="{FF2B5EF4-FFF2-40B4-BE49-F238E27FC236}">
              <a16:creationId xmlns:a16="http://schemas.microsoft.com/office/drawing/2014/main" id="{C2AC1AAC-210B-4675-8C45-035E67833B64}"/>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1" name="テキスト ボックス 540">
          <a:extLst>
            <a:ext uri="{FF2B5EF4-FFF2-40B4-BE49-F238E27FC236}">
              <a16:creationId xmlns:a16="http://schemas.microsoft.com/office/drawing/2014/main" id="{E338B622-CA5F-4F93-9669-3B7FE1D50E5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2" name="直線コネクタ 541">
          <a:extLst>
            <a:ext uri="{FF2B5EF4-FFF2-40B4-BE49-F238E27FC236}">
              <a16:creationId xmlns:a16="http://schemas.microsoft.com/office/drawing/2014/main" id="{637573E4-6B12-42B5-975B-39073DD1387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3" name="テキスト ボックス 542">
          <a:extLst>
            <a:ext uri="{FF2B5EF4-FFF2-40B4-BE49-F238E27FC236}">
              <a16:creationId xmlns:a16="http://schemas.microsoft.com/office/drawing/2014/main" id="{DE8CCEC3-CA57-426A-AF5B-D6F7BFE783B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4" name="直線コネクタ 543">
          <a:extLst>
            <a:ext uri="{FF2B5EF4-FFF2-40B4-BE49-F238E27FC236}">
              <a16:creationId xmlns:a16="http://schemas.microsoft.com/office/drawing/2014/main" id="{DC987953-5F44-453C-9453-7A49E11A8EF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5" name="テキスト ボックス 544">
          <a:extLst>
            <a:ext uri="{FF2B5EF4-FFF2-40B4-BE49-F238E27FC236}">
              <a16:creationId xmlns:a16="http://schemas.microsoft.com/office/drawing/2014/main" id="{9D3DE847-519B-4DA5-94B3-B308D900682A}"/>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A8F3EA3A-6AFF-4787-96AD-5EF368CA8A6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20521784-5B34-4A9E-ADF6-FB4C5A0F76E9}"/>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3188F9C1-2930-4920-B6DD-8A2324E268B3}"/>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49" name="直線コネクタ 548">
          <a:extLst>
            <a:ext uri="{FF2B5EF4-FFF2-40B4-BE49-F238E27FC236}">
              <a16:creationId xmlns:a16="http://schemas.microsoft.com/office/drawing/2014/main" id="{A76B836F-F1CF-49D0-A2BC-D1EDED208A66}"/>
            </a:ext>
          </a:extLst>
        </xdr:cNvPr>
        <xdr:cNvCxnSpPr/>
      </xdr:nvCxnSpPr>
      <xdr:spPr>
        <a:xfrm flipV="1">
          <a:off x="14699614" y="9182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50" name="【保健センター・保健所】&#10;有形固定資産減価償却率最小値テキスト">
          <a:extLst>
            <a:ext uri="{FF2B5EF4-FFF2-40B4-BE49-F238E27FC236}">
              <a16:creationId xmlns:a16="http://schemas.microsoft.com/office/drawing/2014/main" id="{CDC88198-A16F-49E8-B4E1-B3E77A84175C}"/>
            </a:ext>
          </a:extLst>
        </xdr:cNvPr>
        <xdr:cNvSpPr txBox="1"/>
      </xdr:nvSpPr>
      <xdr:spPr>
        <a:xfrm>
          <a:off x="14738350"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51" name="直線コネクタ 550">
          <a:extLst>
            <a:ext uri="{FF2B5EF4-FFF2-40B4-BE49-F238E27FC236}">
              <a16:creationId xmlns:a16="http://schemas.microsoft.com/office/drawing/2014/main" id="{F57D0B65-97FD-4BBA-A305-CAB9F4CE098F}"/>
            </a:ext>
          </a:extLst>
        </xdr:cNvPr>
        <xdr:cNvCxnSpPr/>
      </xdr:nvCxnSpPr>
      <xdr:spPr>
        <a:xfrm>
          <a:off x="146113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C7365238-90C2-4F15-8CFE-1BB2240B5608}"/>
            </a:ext>
          </a:extLst>
        </xdr:cNvPr>
        <xdr:cNvSpPr txBox="1"/>
      </xdr:nvSpPr>
      <xdr:spPr>
        <a:xfrm>
          <a:off x="14738350" y="896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53" name="直線コネクタ 552">
          <a:extLst>
            <a:ext uri="{FF2B5EF4-FFF2-40B4-BE49-F238E27FC236}">
              <a16:creationId xmlns:a16="http://schemas.microsoft.com/office/drawing/2014/main" id="{5D9B6F7D-2110-430E-B241-408122C69F40}"/>
            </a:ext>
          </a:extLst>
        </xdr:cNvPr>
        <xdr:cNvCxnSpPr/>
      </xdr:nvCxnSpPr>
      <xdr:spPr>
        <a:xfrm>
          <a:off x="146113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66E5FA87-5518-4634-8100-D00D13BB8CED}"/>
            </a:ext>
          </a:extLst>
        </xdr:cNvPr>
        <xdr:cNvSpPr txBox="1"/>
      </xdr:nvSpPr>
      <xdr:spPr>
        <a:xfrm>
          <a:off x="14738350" y="9610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55" name="フローチャート: 判断 554">
          <a:extLst>
            <a:ext uri="{FF2B5EF4-FFF2-40B4-BE49-F238E27FC236}">
              <a16:creationId xmlns:a16="http://schemas.microsoft.com/office/drawing/2014/main" id="{A8988ECD-A851-4F44-A985-1066F192935D}"/>
            </a:ext>
          </a:extLst>
        </xdr:cNvPr>
        <xdr:cNvSpPr/>
      </xdr:nvSpPr>
      <xdr:spPr>
        <a:xfrm>
          <a:off x="14649450" y="9632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56" name="フローチャート: 判断 555">
          <a:extLst>
            <a:ext uri="{FF2B5EF4-FFF2-40B4-BE49-F238E27FC236}">
              <a16:creationId xmlns:a16="http://schemas.microsoft.com/office/drawing/2014/main" id="{E3CD310B-3424-409E-8D3D-7B2F512F9C71}"/>
            </a:ext>
          </a:extLst>
        </xdr:cNvPr>
        <xdr:cNvSpPr/>
      </xdr:nvSpPr>
      <xdr:spPr>
        <a:xfrm>
          <a:off x="13887450" y="9670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985951D4-F609-446D-86CB-3ECE4B81EE3B}"/>
            </a:ext>
          </a:extLst>
        </xdr:cNvPr>
        <xdr:cNvSpPr txBox="1"/>
      </xdr:nvSpPr>
      <xdr:spPr>
        <a:xfrm>
          <a:off x="13742044" y="975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58" name="フローチャート: 判断 557">
          <a:extLst>
            <a:ext uri="{FF2B5EF4-FFF2-40B4-BE49-F238E27FC236}">
              <a16:creationId xmlns:a16="http://schemas.microsoft.com/office/drawing/2014/main" id="{2CE2C31F-C12C-4CF4-BF25-C5FDFF36D127}"/>
            </a:ext>
          </a:extLst>
        </xdr:cNvPr>
        <xdr:cNvSpPr/>
      </xdr:nvSpPr>
      <xdr:spPr>
        <a:xfrm>
          <a:off x="13093700" y="9678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EC023627-923C-47FC-8154-E8043B6CC069}"/>
            </a:ext>
          </a:extLst>
        </xdr:cNvPr>
        <xdr:cNvSpPr txBox="1"/>
      </xdr:nvSpPr>
      <xdr:spPr>
        <a:xfrm>
          <a:off x="12960994" y="976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560" name="フローチャート: 判断 559">
          <a:extLst>
            <a:ext uri="{FF2B5EF4-FFF2-40B4-BE49-F238E27FC236}">
              <a16:creationId xmlns:a16="http://schemas.microsoft.com/office/drawing/2014/main" id="{DCBDF3AD-9DAE-4322-AE26-AB87C81E4A9F}"/>
            </a:ext>
          </a:extLst>
        </xdr:cNvPr>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F498668C-F7F0-4B69-AFC3-F521DF05CFBC}"/>
            </a:ext>
          </a:extLst>
        </xdr:cNvPr>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2C52744-636D-460F-8648-24E1E457F03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68CA3A1-5A4A-4AED-BB5A-673B359FB14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7A4AD2B3-32C1-4335-B419-152220CFCAA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3077E574-C4FC-4E82-B0DF-C994E42D8E7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A9034331-B632-4F31-84C9-4C837A6888F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67" name="楕円 566">
          <a:extLst>
            <a:ext uri="{FF2B5EF4-FFF2-40B4-BE49-F238E27FC236}">
              <a16:creationId xmlns:a16="http://schemas.microsoft.com/office/drawing/2014/main" id="{9EF75776-65D5-4666-88FF-8F9C57836575}"/>
            </a:ext>
          </a:extLst>
        </xdr:cNvPr>
        <xdr:cNvSpPr/>
      </xdr:nvSpPr>
      <xdr:spPr>
        <a:xfrm>
          <a:off x="13887450" y="9526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68" name="楕円 567">
          <a:extLst>
            <a:ext uri="{FF2B5EF4-FFF2-40B4-BE49-F238E27FC236}">
              <a16:creationId xmlns:a16="http://schemas.microsoft.com/office/drawing/2014/main" id="{A8951C09-BCEA-421C-99CF-A1C091D100E9}"/>
            </a:ext>
          </a:extLst>
        </xdr:cNvPr>
        <xdr:cNvSpPr/>
      </xdr:nvSpPr>
      <xdr:spPr>
        <a:xfrm>
          <a:off x="13093700" y="955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19050</xdr:rowOff>
    </xdr:to>
    <xdr:cxnSp macro="">
      <xdr:nvCxnSpPr>
        <xdr:cNvPr id="569" name="直線コネクタ 568">
          <a:extLst>
            <a:ext uri="{FF2B5EF4-FFF2-40B4-BE49-F238E27FC236}">
              <a16:creationId xmlns:a16="http://schemas.microsoft.com/office/drawing/2014/main" id="{A5F07DB5-E29D-4257-87F1-59CB57F2742B}"/>
            </a:ext>
          </a:extLst>
        </xdr:cNvPr>
        <xdr:cNvCxnSpPr/>
      </xdr:nvCxnSpPr>
      <xdr:spPr>
        <a:xfrm flipV="1">
          <a:off x="13144500" y="957707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70" name="楕円 569">
          <a:extLst>
            <a:ext uri="{FF2B5EF4-FFF2-40B4-BE49-F238E27FC236}">
              <a16:creationId xmlns:a16="http://schemas.microsoft.com/office/drawing/2014/main" id="{B85B663A-87D2-4244-9591-E262199B0421}"/>
            </a:ext>
          </a:extLst>
        </xdr:cNvPr>
        <xdr:cNvSpPr/>
      </xdr:nvSpPr>
      <xdr:spPr>
        <a:xfrm>
          <a:off x="12299950" y="9660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19050</xdr:rowOff>
    </xdr:from>
    <xdr:to>
      <xdr:col>76</xdr:col>
      <xdr:colOff>114300</xdr:colOff>
      <xdr:row>58</xdr:row>
      <xdr:rowOff>129540</xdr:rowOff>
    </xdr:to>
    <xdr:cxnSp macro="">
      <xdr:nvCxnSpPr>
        <xdr:cNvPr id="571" name="直線コネクタ 570">
          <a:extLst>
            <a:ext uri="{FF2B5EF4-FFF2-40B4-BE49-F238E27FC236}">
              <a16:creationId xmlns:a16="http://schemas.microsoft.com/office/drawing/2014/main" id="{14403A4B-D149-449C-B84B-3429CFE6C33A}"/>
            </a:ext>
          </a:extLst>
        </xdr:cNvPr>
        <xdr:cNvCxnSpPr/>
      </xdr:nvCxnSpPr>
      <xdr:spPr>
        <a:xfrm flipV="1">
          <a:off x="12344400" y="9601200"/>
          <a:ext cx="8001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55897</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22020EC3-3FD2-4ABD-BE29-79CBEF56BF68}"/>
            </a:ext>
          </a:extLst>
        </xdr:cNvPr>
        <xdr:cNvSpPr txBox="1"/>
      </xdr:nvSpPr>
      <xdr:spPr>
        <a:xfrm>
          <a:off x="13742044"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E71462EA-926B-4B16-87B4-284406D283F7}"/>
            </a:ext>
          </a:extLst>
        </xdr:cNvPr>
        <xdr:cNvSpPr txBox="1"/>
      </xdr:nvSpPr>
      <xdr:spPr>
        <a:xfrm>
          <a:off x="12960994"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C23CDE9C-2355-4631-B7B9-45CBE475B34B}"/>
            </a:ext>
          </a:extLst>
        </xdr:cNvPr>
        <xdr:cNvSpPr txBox="1"/>
      </xdr:nvSpPr>
      <xdr:spPr>
        <a:xfrm>
          <a:off x="1216724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D8CA2591-DF4E-4291-84A0-AB87DE0AC2E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F56CF643-46F1-4618-B7D6-E2E2A9430E0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3B53634B-FB6C-4B3E-B6B4-91D487171FF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54FE84F-B8B4-4E3B-BF8B-F07898892CE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6111589-C108-49A0-8FAF-371A8A3F1EE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DB897979-ECF6-4AC4-80B8-FEDF604E97C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EE343545-74B9-4EA8-B815-1C0E4F6F030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2D874EEA-B805-4B1E-A33A-26A54D49E78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158C1971-C4BB-48A9-A552-507175CDF07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65209D58-CC08-41B1-AAF9-7D116609E2F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A6F64822-6EFB-4161-86A7-6BF00BF629B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522DE088-818F-4141-9C08-DBA76869B46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26B3DAD9-6ADF-4CA4-AFEB-93D229C2992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52371A19-B376-4CF3-A3B2-42199491283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AB604BD1-B384-4607-9F8B-78B2E162856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B97A6E93-5CD7-4EB4-A666-B2F112FEE3ED}"/>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F38B9575-F15E-460F-BCAF-FC3C347F530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107B4EF7-D5CD-40DD-AC36-F7E722788E95}"/>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CB15229D-859A-4F40-8E62-7F1665A7344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5CF3BBFB-05AA-49E8-B586-CBEF703F1D11}"/>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724CA94-7BD5-4E5B-B359-CE4AAF5F906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96865FC7-787C-41CC-9BE3-994CBCC13A9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291F0A76-1291-4892-BEA7-6F753089908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98" name="直線コネクタ 597">
          <a:extLst>
            <a:ext uri="{FF2B5EF4-FFF2-40B4-BE49-F238E27FC236}">
              <a16:creationId xmlns:a16="http://schemas.microsoft.com/office/drawing/2014/main" id="{1F210BE8-73DD-4738-AEF5-467A72532E4C}"/>
            </a:ext>
          </a:extLst>
        </xdr:cNvPr>
        <xdr:cNvCxnSpPr/>
      </xdr:nvCxnSpPr>
      <xdr:spPr>
        <a:xfrm flipV="1">
          <a:off x="19951064" y="935101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AB7D878-DB56-41A8-8464-EE1C8C91A666}"/>
            </a:ext>
          </a:extLst>
        </xdr:cNvPr>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00" name="直線コネクタ 599">
          <a:extLst>
            <a:ext uri="{FF2B5EF4-FFF2-40B4-BE49-F238E27FC236}">
              <a16:creationId xmlns:a16="http://schemas.microsoft.com/office/drawing/2014/main" id="{6CA42281-28B0-41F0-A269-36E55FC63468}"/>
            </a:ext>
          </a:extLst>
        </xdr:cNvPr>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B17E2CC9-3E86-47BC-8E9C-1B61A9E38A2E}"/>
            </a:ext>
          </a:extLst>
        </xdr:cNvPr>
        <xdr:cNvSpPr txBox="1"/>
      </xdr:nvSpPr>
      <xdr:spPr>
        <a:xfrm>
          <a:off x="1998980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2" name="直線コネクタ 601">
          <a:extLst>
            <a:ext uri="{FF2B5EF4-FFF2-40B4-BE49-F238E27FC236}">
              <a16:creationId xmlns:a16="http://schemas.microsoft.com/office/drawing/2014/main" id="{1137924D-689F-40A5-AC36-AF4A6D44AD6E}"/>
            </a:ext>
          </a:extLst>
        </xdr:cNvPr>
        <xdr:cNvCxnSpPr/>
      </xdr:nvCxnSpPr>
      <xdr:spPr>
        <a:xfrm>
          <a:off x="19881850" y="935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5A7F220B-6D88-493D-86CC-01529BF9E5BF}"/>
            </a:ext>
          </a:extLst>
        </xdr:cNvPr>
        <xdr:cNvSpPr txBox="1"/>
      </xdr:nvSpPr>
      <xdr:spPr>
        <a:xfrm>
          <a:off x="199898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04" name="フローチャート: 判断 603">
          <a:extLst>
            <a:ext uri="{FF2B5EF4-FFF2-40B4-BE49-F238E27FC236}">
              <a16:creationId xmlns:a16="http://schemas.microsoft.com/office/drawing/2014/main" id="{D8E56821-0E00-4F9F-9ADB-5CC6426D7F13}"/>
            </a:ext>
          </a:extLst>
        </xdr:cNvPr>
        <xdr:cNvSpPr/>
      </xdr:nvSpPr>
      <xdr:spPr>
        <a:xfrm>
          <a:off x="1990090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05" name="フローチャート: 判断 604">
          <a:extLst>
            <a:ext uri="{FF2B5EF4-FFF2-40B4-BE49-F238E27FC236}">
              <a16:creationId xmlns:a16="http://schemas.microsoft.com/office/drawing/2014/main" id="{5908C837-9748-4FC0-B1DF-DB8455182B8F}"/>
            </a:ext>
          </a:extLst>
        </xdr:cNvPr>
        <xdr:cNvSpPr/>
      </xdr:nvSpPr>
      <xdr:spPr>
        <a:xfrm>
          <a:off x="19157950" y="10347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606" name="n_1aveValue【保健センター・保健所】&#10;一人当たり面積">
          <a:extLst>
            <a:ext uri="{FF2B5EF4-FFF2-40B4-BE49-F238E27FC236}">
              <a16:creationId xmlns:a16="http://schemas.microsoft.com/office/drawing/2014/main" id="{E90B129C-817E-414C-8D9E-6685DB855158}"/>
            </a:ext>
          </a:extLst>
        </xdr:cNvPr>
        <xdr:cNvSpPr txBox="1"/>
      </xdr:nvSpPr>
      <xdr:spPr>
        <a:xfrm>
          <a:off x="189802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607" name="フローチャート: 判断 606">
          <a:extLst>
            <a:ext uri="{FF2B5EF4-FFF2-40B4-BE49-F238E27FC236}">
              <a16:creationId xmlns:a16="http://schemas.microsoft.com/office/drawing/2014/main" id="{107F3B37-99B8-4801-8DCE-C66A568F9C55}"/>
            </a:ext>
          </a:extLst>
        </xdr:cNvPr>
        <xdr:cNvSpPr/>
      </xdr:nvSpPr>
      <xdr:spPr>
        <a:xfrm>
          <a:off x="18345150" y="10363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608" name="n_2aveValue【保健センター・保健所】&#10;一人当たり面積">
          <a:extLst>
            <a:ext uri="{FF2B5EF4-FFF2-40B4-BE49-F238E27FC236}">
              <a16:creationId xmlns:a16="http://schemas.microsoft.com/office/drawing/2014/main" id="{93EF0645-42F9-4B25-BA30-32CD7650027B}"/>
            </a:ext>
          </a:extLst>
        </xdr:cNvPr>
        <xdr:cNvSpPr txBox="1"/>
      </xdr:nvSpPr>
      <xdr:spPr>
        <a:xfrm>
          <a:off x="181801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609" name="フローチャート: 判断 608">
          <a:extLst>
            <a:ext uri="{FF2B5EF4-FFF2-40B4-BE49-F238E27FC236}">
              <a16:creationId xmlns:a16="http://schemas.microsoft.com/office/drawing/2014/main" id="{561666EF-1233-43CF-856A-9E7CF5D271CD}"/>
            </a:ext>
          </a:extLst>
        </xdr:cNvPr>
        <xdr:cNvSpPr/>
      </xdr:nvSpPr>
      <xdr:spPr>
        <a:xfrm>
          <a:off x="17551400" y="10359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610" name="n_3aveValue【保健センター・保健所】&#10;一人当たり面積">
          <a:extLst>
            <a:ext uri="{FF2B5EF4-FFF2-40B4-BE49-F238E27FC236}">
              <a16:creationId xmlns:a16="http://schemas.microsoft.com/office/drawing/2014/main" id="{B28D9CDC-6027-40ED-B256-ADFC3CCC542E}"/>
            </a:ext>
          </a:extLst>
        </xdr:cNvPr>
        <xdr:cNvSpPr txBox="1"/>
      </xdr:nvSpPr>
      <xdr:spPr>
        <a:xfrm>
          <a:off x="1738637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105FF56-123B-4660-BE3D-CCFE51F192A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BF16ED4-1113-4740-B51F-DCD260E45DE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D115764-1ECA-4583-8CF1-959EEEF203B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843E4DE-BC4D-4900-BB89-701881758E6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4789F7C-99FC-4F84-9BFD-19CF4F6F913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16" name="楕円 615">
          <a:extLst>
            <a:ext uri="{FF2B5EF4-FFF2-40B4-BE49-F238E27FC236}">
              <a16:creationId xmlns:a16="http://schemas.microsoft.com/office/drawing/2014/main" id="{BD4F83EF-0865-4F2A-9DEA-6CA542C301D4}"/>
            </a:ext>
          </a:extLst>
        </xdr:cNvPr>
        <xdr:cNvSpPr/>
      </xdr:nvSpPr>
      <xdr:spPr>
        <a:xfrm>
          <a:off x="19157950" y="10405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17" name="楕円 616">
          <a:extLst>
            <a:ext uri="{FF2B5EF4-FFF2-40B4-BE49-F238E27FC236}">
              <a16:creationId xmlns:a16="http://schemas.microsoft.com/office/drawing/2014/main" id="{35368BC8-B5E8-4758-B8CE-469934C3021F}"/>
            </a:ext>
          </a:extLst>
        </xdr:cNvPr>
        <xdr:cNvSpPr/>
      </xdr:nvSpPr>
      <xdr:spPr>
        <a:xfrm>
          <a:off x="18345150" y="1040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18" name="直線コネクタ 617">
          <a:extLst>
            <a:ext uri="{FF2B5EF4-FFF2-40B4-BE49-F238E27FC236}">
              <a16:creationId xmlns:a16="http://schemas.microsoft.com/office/drawing/2014/main" id="{A303198F-886B-4E47-BCAD-FFA8C8F8DB9A}"/>
            </a:ext>
          </a:extLst>
        </xdr:cNvPr>
        <xdr:cNvCxnSpPr/>
      </xdr:nvCxnSpPr>
      <xdr:spPr>
        <a:xfrm flipV="1">
          <a:off x="18395950" y="104495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619" name="楕円 618">
          <a:extLst>
            <a:ext uri="{FF2B5EF4-FFF2-40B4-BE49-F238E27FC236}">
              <a16:creationId xmlns:a16="http://schemas.microsoft.com/office/drawing/2014/main" id="{8A5E6FAE-2A48-41A1-ADB5-A33BA27FFA86}"/>
            </a:ext>
          </a:extLst>
        </xdr:cNvPr>
        <xdr:cNvSpPr/>
      </xdr:nvSpPr>
      <xdr:spPr>
        <a:xfrm>
          <a:off x="17551400" y="10370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45720</xdr:rowOff>
    </xdr:to>
    <xdr:cxnSp macro="">
      <xdr:nvCxnSpPr>
        <xdr:cNvPr id="620" name="直線コネクタ 619">
          <a:extLst>
            <a:ext uri="{FF2B5EF4-FFF2-40B4-BE49-F238E27FC236}">
              <a16:creationId xmlns:a16="http://schemas.microsoft.com/office/drawing/2014/main" id="{9D922F2B-26B5-40BC-AF3C-289618A97DBE}"/>
            </a:ext>
          </a:extLst>
        </xdr:cNvPr>
        <xdr:cNvCxnSpPr/>
      </xdr:nvCxnSpPr>
      <xdr:spPr>
        <a:xfrm>
          <a:off x="17602200" y="1041527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83837</xdr:rowOff>
    </xdr:from>
    <xdr:ext cx="469744" cy="259045"/>
    <xdr:sp macro="" textlink="">
      <xdr:nvSpPr>
        <xdr:cNvPr id="621" name="n_1mainValue【保健センター・保健所】&#10;一人当たり面積">
          <a:extLst>
            <a:ext uri="{FF2B5EF4-FFF2-40B4-BE49-F238E27FC236}">
              <a16:creationId xmlns:a16="http://schemas.microsoft.com/office/drawing/2014/main" id="{DF4E56F8-D0BF-4D9A-A5F6-E51A7AAB619D}"/>
            </a:ext>
          </a:extLst>
        </xdr:cNvPr>
        <xdr:cNvSpPr txBox="1"/>
      </xdr:nvSpPr>
      <xdr:spPr>
        <a:xfrm>
          <a:off x="189802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2" name="n_2mainValue【保健センター・保健所】&#10;一人当たり面積">
          <a:extLst>
            <a:ext uri="{FF2B5EF4-FFF2-40B4-BE49-F238E27FC236}">
              <a16:creationId xmlns:a16="http://schemas.microsoft.com/office/drawing/2014/main" id="{0B431C38-5DC0-4F0D-8F1D-76B2063B313E}"/>
            </a:ext>
          </a:extLst>
        </xdr:cNvPr>
        <xdr:cNvSpPr txBox="1"/>
      </xdr:nvSpPr>
      <xdr:spPr>
        <a:xfrm>
          <a:off x="181801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623" name="n_3mainValue【保健センター・保健所】&#10;一人当たり面積">
          <a:extLst>
            <a:ext uri="{FF2B5EF4-FFF2-40B4-BE49-F238E27FC236}">
              <a16:creationId xmlns:a16="http://schemas.microsoft.com/office/drawing/2014/main" id="{45E54B42-7417-494E-9F5B-445194E9F323}"/>
            </a:ext>
          </a:extLst>
        </xdr:cNvPr>
        <xdr:cNvSpPr txBox="1"/>
      </xdr:nvSpPr>
      <xdr:spPr>
        <a:xfrm>
          <a:off x="1738637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93A7726-A5E5-4D3F-B0EF-7B65B081241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1DB533C-D65B-4A73-B0C9-F96D7DC3AA8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E53C519-DD8D-48E1-8B95-C30ECDC9D95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5F88876D-EBF1-449A-871C-C193DBE4729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BA6161E-938C-4173-8C62-20DD3AEA368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86002FD-A3E0-4A64-9916-EEF75791855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BC0C5DB-EAD0-4F07-B7D1-97A1D313D33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D722072-E910-4909-8944-03DA29E8E3F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9A224B1-2845-46F4-8F1C-B7EAAD674DA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60A8839-1875-4D62-94DD-4A9E9C20EDA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8F3D285D-5CFD-464C-A0B2-74F3238F12B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8EC430B0-9402-4EA6-93B9-80BE80B443C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83344096-6E92-4E5D-A844-51814C8B3DD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FD1D196C-A71C-4731-AD40-ABED7635E4F5}"/>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3D6CD7F1-5242-45CE-8F09-54AF4E2F0BF6}"/>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9B6459E3-692E-4D36-9D14-A9F11FD40007}"/>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69478933-48C7-4F50-86AA-45B6B856BCE7}"/>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87A68B1A-AB6C-4233-B6E1-57E88E5FDD6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24887E27-6836-4A5F-8408-3D385D55C862}"/>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C8D5E496-E6D3-4A17-9F54-9B9FF5207F5F}"/>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7541FD07-FB51-4D61-AEF8-3E5B81A56DB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7FA3FC7A-2EA2-484D-BE9F-61B7AC241578}"/>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1017CA3-03DE-47A2-80AE-431118717CBC}"/>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CE87A388-8A0C-4550-9397-17100E35CC23}"/>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89FC654F-609A-430D-84A5-60A1FC4551D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D79D1FA0-B9AF-4A3C-8F73-1481C9760766}"/>
            </a:ext>
          </a:extLst>
        </xdr:cNvPr>
        <xdr:cNvCxnSpPr/>
      </xdr:nvCxnSpPr>
      <xdr:spPr>
        <a:xfrm flipV="1">
          <a:off x="14699614" y="12807769"/>
          <a:ext cx="0" cy="1559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4B2D2FFA-99C5-4354-B103-EE4A33192C21}"/>
            </a:ext>
          </a:extLst>
        </xdr:cNvPr>
        <xdr:cNvSpPr txBox="1"/>
      </xdr:nvSpPr>
      <xdr:spPr>
        <a:xfrm>
          <a:off x="14738350" y="14371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BF48EC7-C92A-4514-8984-C6C0811FE8E3}"/>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8991821A-9823-4A28-A340-E54AA8297F82}"/>
            </a:ext>
          </a:extLst>
        </xdr:cNvPr>
        <xdr:cNvSpPr txBox="1"/>
      </xdr:nvSpPr>
      <xdr:spPr>
        <a:xfrm>
          <a:off x="14738350" y="12589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53" name="直線コネクタ 652">
          <a:extLst>
            <a:ext uri="{FF2B5EF4-FFF2-40B4-BE49-F238E27FC236}">
              <a16:creationId xmlns:a16="http://schemas.microsoft.com/office/drawing/2014/main" id="{19BCC986-BDF1-408E-AE69-A1EB7608B129}"/>
            </a:ext>
          </a:extLst>
        </xdr:cNvPr>
        <xdr:cNvCxnSpPr/>
      </xdr:nvCxnSpPr>
      <xdr:spPr>
        <a:xfrm>
          <a:off x="14611350" y="12807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F398C94A-8373-40E2-B53C-A4DD86449183}"/>
            </a:ext>
          </a:extLst>
        </xdr:cNvPr>
        <xdr:cNvSpPr txBox="1"/>
      </xdr:nvSpPr>
      <xdr:spPr>
        <a:xfrm>
          <a:off x="14738350" y="13523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55" name="フローチャート: 判断 654">
          <a:extLst>
            <a:ext uri="{FF2B5EF4-FFF2-40B4-BE49-F238E27FC236}">
              <a16:creationId xmlns:a16="http://schemas.microsoft.com/office/drawing/2014/main" id="{66AADC6C-FCC3-49D1-9B46-B159B131FD61}"/>
            </a:ext>
          </a:extLst>
        </xdr:cNvPr>
        <xdr:cNvSpPr/>
      </xdr:nvSpPr>
      <xdr:spPr>
        <a:xfrm>
          <a:off x="14649450" y="135447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56" name="フローチャート: 判断 655">
          <a:extLst>
            <a:ext uri="{FF2B5EF4-FFF2-40B4-BE49-F238E27FC236}">
              <a16:creationId xmlns:a16="http://schemas.microsoft.com/office/drawing/2014/main" id="{0D403689-1521-4A91-8DAD-E308043C4435}"/>
            </a:ext>
          </a:extLst>
        </xdr:cNvPr>
        <xdr:cNvSpPr/>
      </xdr:nvSpPr>
      <xdr:spPr>
        <a:xfrm>
          <a:off x="13887450" y="1357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657" name="n_1aveValue【消防施設】&#10;有形固定資産減価償却率">
          <a:extLst>
            <a:ext uri="{FF2B5EF4-FFF2-40B4-BE49-F238E27FC236}">
              <a16:creationId xmlns:a16="http://schemas.microsoft.com/office/drawing/2014/main" id="{3A923F82-633D-47DA-B077-9D2C7F525CA8}"/>
            </a:ext>
          </a:extLst>
        </xdr:cNvPr>
        <xdr:cNvSpPr txBox="1"/>
      </xdr:nvSpPr>
      <xdr:spPr>
        <a:xfrm>
          <a:off x="13742044" y="1335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658" name="フローチャート: 判断 657">
          <a:extLst>
            <a:ext uri="{FF2B5EF4-FFF2-40B4-BE49-F238E27FC236}">
              <a16:creationId xmlns:a16="http://schemas.microsoft.com/office/drawing/2014/main" id="{225635CC-6091-453E-A02B-85F03331A6DE}"/>
            </a:ext>
          </a:extLst>
        </xdr:cNvPr>
        <xdr:cNvSpPr/>
      </xdr:nvSpPr>
      <xdr:spPr>
        <a:xfrm>
          <a:off x="13093700" y="13641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659" name="n_2aveValue【消防施設】&#10;有形固定資産減価償却率">
          <a:extLst>
            <a:ext uri="{FF2B5EF4-FFF2-40B4-BE49-F238E27FC236}">
              <a16:creationId xmlns:a16="http://schemas.microsoft.com/office/drawing/2014/main" id="{FA6EDF86-751D-40B0-B74E-9B30B330D241}"/>
            </a:ext>
          </a:extLst>
        </xdr:cNvPr>
        <xdr:cNvSpPr txBox="1"/>
      </xdr:nvSpPr>
      <xdr:spPr>
        <a:xfrm>
          <a:off x="12960994" y="1342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660" name="フローチャート: 判断 659">
          <a:extLst>
            <a:ext uri="{FF2B5EF4-FFF2-40B4-BE49-F238E27FC236}">
              <a16:creationId xmlns:a16="http://schemas.microsoft.com/office/drawing/2014/main" id="{F9DF7FB9-325F-4C3F-BACD-9F5AF2C277FB}"/>
            </a:ext>
          </a:extLst>
        </xdr:cNvPr>
        <xdr:cNvSpPr/>
      </xdr:nvSpPr>
      <xdr:spPr>
        <a:xfrm>
          <a:off x="12299950" y="13672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661" name="n_3aveValue【消防施設】&#10;有形固定資産減価償却率">
          <a:extLst>
            <a:ext uri="{FF2B5EF4-FFF2-40B4-BE49-F238E27FC236}">
              <a16:creationId xmlns:a16="http://schemas.microsoft.com/office/drawing/2014/main" id="{331E2A74-3DF2-4A7F-B282-4EA0817356DE}"/>
            </a:ext>
          </a:extLst>
        </xdr:cNvPr>
        <xdr:cNvSpPr txBox="1"/>
      </xdr:nvSpPr>
      <xdr:spPr>
        <a:xfrm>
          <a:off x="12167244"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09848A1-C7AA-4F79-A098-A308F8C904F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8BD14D6-ABC0-4950-AE07-70787183691D}"/>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8565918-3219-4044-8F38-74FFF8DA8EC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7FA5599-AD68-4C4E-9629-A1CCA44EAB7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D30242C-2EC2-4BAA-B534-4973B4C0081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155484</xdr:rowOff>
    </xdr:from>
    <xdr:to>
      <xdr:col>81</xdr:col>
      <xdr:colOff>101600</xdr:colOff>
      <xdr:row>83</xdr:row>
      <xdr:rowOff>85634</xdr:rowOff>
    </xdr:to>
    <xdr:sp macro="" textlink="">
      <xdr:nvSpPr>
        <xdr:cNvPr id="667" name="楕円 666">
          <a:extLst>
            <a:ext uri="{FF2B5EF4-FFF2-40B4-BE49-F238E27FC236}">
              <a16:creationId xmlns:a16="http://schemas.microsoft.com/office/drawing/2014/main" id="{9F956220-A903-4847-A6AD-6793946BAAAE}"/>
            </a:ext>
          </a:extLst>
        </xdr:cNvPr>
        <xdr:cNvSpPr/>
      </xdr:nvSpPr>
      <xdr:spPr>
        <a:xfrm>
          <a:off x="13887450" y="13700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8" name="楕円 667">
          <a:extLst>
            <a:ext uri="{FF2B5EF4-FFF2-40B4-BE49-F238E27FC236}">
              <a16:creationId xmlns:a16="http://schemas.microsoft.com/office/drawing/2014/main" id="{5A16184A-FD31-4236-80E6-8B88475E5094}"/>
            </a:ext>
          </a:extLst>
        </xdr:cNvPr>
        <xdr:cNvSpPr/>
      </xdr:nvSpPr>
      <xdr:spPr>
        <a:xfrm>
          <a:off x="130937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83820</xdr:rowOff>
    </xdr:to>
    <xdr:cxnSp macro="">
      <xdr:nvCxnSpPr>
        <xdr:cNvPr id="669" name="直線コネクタ 668">
          <a:extLst>
            <a:ext uri="{FF2B5EF4-FFF2-40B4-BE49-F238E27FC236}">
              <a16:creationId xmlns:a16="http://schemas.microsoft.com/office/drawing/2014/main" id="{528561E5-12D8-4ADF-B5E8-2159EE36F5C1}"/>
            </a:ext>
          </a:extLst>
        </xdr:cNvPr>
        <xdr:cNvCxnSpPr/>
      </xdr:nvCxnSpPr>
      <xdr:spPr>
        <a:xfrm flipV="1">
          <a:off x="13144500" y="13744484"/>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130992</xdr:rowOff>
    </xdr:from>
    <xdr:to>
      <xdr:col>72</xdr:col>
      <xdr:colOff>38100</xdr:colOff>
      <xdr:row>83</xdr:row>
      <xdr:rowOff>61142</xdr:rowOff>
    </xdr:to>
    <xdr:sp macro="" textlink="">
      <xdr:nvSpPr>
        <xdr:cNvPr id="670" name="楕円 669">
          <a:extLst>
            <a:ext uri="{FF2B5EF4-FFF2-40B4-BE49-F238E27FC236}">
              <a16:creationId xmlns:a16="http://schemas.microsoft.com/office/drawing/2014/main" id="{F301D3FA-4126-4076-AED3-376CD64E1F0C}"/>
            </a:ext>
          </a:extLst>
        </xdr:cNvPr>
        <xdr:cNvSpPr/>
      </xdr:nvSpPr>
      <xdr:spPr>
        <a:xfrm>
          <a:off x="12299950" y="13675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83820</xdr:rowOff>
    </xdr:to>
    <xdr:cxnSp macro="">
      <xdr:nvCxnSpPr>
        <xdr:cNvPr id="671" name="直線コネクタ 670">
          <a:extLst>
            <a:ext uri="{FF2B5EF4-FFF2-40B4-BE49-F238E27FC236}">
              <a16:creationId xmlns:a16="http://schemas.microsoft.com/office/drawing/2014/main" id="{8649E31D-4018-4966-8227-E798DB468060}"/>
            </a:ext>
          </a:extLst>
        </xdr:cNvPr>
        <xdr:cNvCxnSpPr/>
      </xdr:nvCxnSpPr>
      <xdr:spPr>
        <a:xfrm>
          <a:off x="12344400" y="13719992"/>
          <a:ext cx="8001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672" name="n_1mainValue【消防施設】&#10;有形固定資産減価償却率">
          <a:extLst>
            <a:ext uri="{FF2B5EF4-FFF2-40B4-BE49-F238E27FC236}">
              <a16:creationId xmlns:a16="http://schemas.microsoft.com/office/drawing/2014/main" id="{BB884786-15DB-43AD-A43F-ADC036A93FBC}"/>
            </a:ext>
          </a:extLst>
        </xdr:cNvPr>
        <xdr:cNvSpPr txBox="1"/>
      </xdr:nvSpPr>
      <xdr:spPr>
        <a:xfrm>
          <a:off x="13742044" y="1378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73" name="n_2mainValue【消防施設】&#10;有形固定資産減価償却率">
          <a:extLst>
            <a:ext uri="{FF2B5EF4-FFF2-40B4-BE49-F238E27FC236}">
              <a16:creationId xmlns:a16="http://schemas.microsoft.com/office/drawing/2014/main" id="{B476E27B-E686-429D-A29D-BBF34E686C21}"/>
            </a:ext>
          </a:extLst>
        </xdr:cNvPr>
        <xdr:cNvSpPr txBox="1"/>
      </xdr:nvSpPr>
      <xdr:spPr>
        <a:xfrm>
          <a:off x="1296099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52269</xdr:rowOff>
    </xdr:from>
    <xdr:ext cx="405111" cy="259045"/>
    <xdr:sp macro="" textlink="">
      <xdr:nvSpPr>
        <xdr:cNvPr id="674" name="n_3mainValue【消防施設】&#10;有形固定資産減価償却率">
          <a:extLst>
            <a:ext uri="{FF2B5EF4-FFF2-40B4-BE49-F238E27FC236}">
              <a16:creationId xmlns:a16="http://schemas.microsoft.com/office/drawing/2014/main" id="{4DCADE96-0B36-460F-8F95-32BE36FCCD95}"/>
            </a:ext>
          </a:extLst>
        </xdr:cNvPr>
        <xdr:cNvSpPr txBox="1"/>
      </xdr:nvSpPr>
      <xdr:spPr>
        <a:xfrm>
          <a:off x="1216724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58794CC3-4C4E-410F-915D-A73A0AE2F2D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37E25E06-3C89-44BC-BF99-E8A1AED63CA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8E64FECE-474B-4796-94BE-17A09F2767C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96DC8E9-2563-4426-A468-556B4925432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4F3E189-CC8A-4CD9-B0C3-781477DC6D6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E8C0C16-36D1-4C10-94E0-8B74100A75A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784D3BD-4367-492E-8A8F-DAA32BFD53D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85E78585-9701-4289-87FE-7972D09771B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AB84DC24-E1A5-43F9-AB64-801808DAE19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3D080FA4-BC74-4061-9E35-FB63D4A174A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87C19F60-DDFF-46ED-8625-88C44B0FA723}"/>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D5AA98A1-6C7A-4D06-B454-2DB5B779AB1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E5B59F2A-793C-471A-9E18-139CFEDBECEC}"/>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FC149DB8-C1D8-49A2-A0B6-325845257879}"/>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4D973AE2-6CE4-415C-B44E-AD434869D14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BE3DCCB1-8B53-4316-BC61-687D432C9F49}"/>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AF6CD1EA-3E24-411E-9D29-EDD069C99CD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CCFEEF5D-F66D-4D52-9A57-18AA47057805}"/>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6A5098DA-DC8E-486E-93B8-19A8FB712F1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9199C2C4-51CC-4A78-9577-A8B50283BBFB}"/>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8D314A1-031D-4D59-BAEF-CD9E821F32A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A0311BCE-A525-4638-A8AB-EC10A72550F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EBBBE5D0-44F1-454B-B315-4EB0A54C43A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98" name="直線コネクタ 697">
          <a:extLst>
            <a:ext uri="{FF2B5EF4-FFF2-40B4-BE49-F238E27FC236}">
              <a16:creationId xmlns:a16="http://schemas.microsoft.com/office/drawing/2014/main" id="{E5030585-B1C4-4EC2-8D4B-8C2DA2456DAE}"/>
            </a:ext>
          </a:extLst>
        </xdr:cNvPr>
        <xdr:cNvCxnSpPr/>
      </xdr:nvCxnSpPr>
      <xdr:spPr>
        <a:xfrm flipV="1">
          <a:off x="19951064" y="13058139"/>
          <a:ext cx="0" cy="124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9" name="【消防施設】&#10;一人当たり面積最小値テキスト">
          <a:extLst>
            <a:ext uri="{FF2B5EF4-FFF2-40B4-BE49-F238E27FC236}">
              <a16:creationId xmlns:a16="http://schemas.microsoft.com/office/drawing/2014/main" id="{3EB81B07-750A-4EDD-9D3B-22F56EBBCDDE}"/>
            </a:ext>
          </a:extLst>
        </xdr:cNvPr>
        <xdr:cNvSpPr txBox="1"/>
      </xdr:nvSpPr>
      <xdr:spPr>
        <a:xfrm>
          <a:off x="199898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0" name="直線コネクタ 699">
          <a:extLst>
            <a:ext uri="{FF2B5EF4-FFF2-40B4-BE49-F238E27FC236}">
              <a16:creationId xmlns:a16="http://schemas.microsoft.com/office/drawing/2014/main" id="{EA30D59D-D64D-4A62-A104-1C3CD59C9CFB}"/>
            </a:ext>
          </a:extLst>
        </xdr:cNvPr>
        <xdr:cNvCxnSpPr/>
      </xdr:nvCxnSpPr>
      <xdr:spPr>
        <a:xfrm>
          <a:off x="1988185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01" name="【消防施設】&#10;一人当たり面積最大値テキスト">
          <a:extLst>
            <a:ext uri="{FF2B5EF4-FFF2-40B4-BE49-F238E27FC236}">
              <a16:creationId xmlns:a16="http://schemas.microsoft.com/office/drawing/2014/main" id="{CAC8807E-6133-4777-A63B-8266D83C4D2F}"/>
            </a:ext>
          </a:extLst>
        </xdr:cNvPr>
        <xdr:cNvSpPr txBox="1"/>
      </xdr:nvSpPr>
      <xdr:spPr>
        <a:xfrm>
          <a:off x="19989800" y="128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02" name="直線コネクタ 701">
          <a:extLst>
            <a:ext uri="{FF2B5EF4-FFF2-40B4-BE49-F238E27FC236}">
              <a16:creationId xmlns:a16="http://schemas.microsoft.com/office/drawing/2014/main" id="{61C9D848-3190-4BEA-BFE6-5683A9C03843}"/>
            </a:ext>
          </a:extLst>
        </xdr:cNvPr>
        <xdr:cNvCxnSpPr/>
      </xdr:nvCxnSpPr>
      <xdr:spPr>
        <a:xfrm>
          <a:off x="19881850" y="13058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03" name="【消防施設】&#10;一人当たり面積平均値テキスト">
          <a:extLst>
            <a:ext uri="{FF2B5EF4-FFF2-40B4-BE49-F238E27FC236}">
              <a16:creationId xmlns:a16="http://schemas.microsoft.com/office/drawing/2014/main" id="{37C76D46-A366-4A9E-B852-5B913EC9B2BD}"/>
            </a:ext>
          </a:extLst>
        </xdr:cNvPr>
        <xdr:cNvSpPr txBox="1"/>
      </xdr:nvSpPr>
      <xdr:spPr>
        <a:xfrm>
          <a:off x="19989800" y="1413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04" name="フローチャート: 判断 703">
          <a:extLst>
            <a:ext uri="{FF2B5EF4-FFF2-40B4-BE49-F238E27FC236}">
              <a16:creationId xmlns:a16="http://schemas.microsoft.com/office/drawing/2014/main" id="{565870F2-F164-4655-8C76-8E87D8010189}"/>
            </a:ext>
          </a:extLst>
        </xdr:cNvPr>
        <xdr:cNvSpPr/>
      </xdr:nvSpPr>
      <xdr:spPr>
        <a:xfrm>
          <a:off x="19900900" y="14151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05" name="フローチャート: 判断 704">
          <a:extLst>
            <a:ext uri="{FF2B5EF4-FFF2-40B4-BE49-F238E27FC236}">
              <a16:creationId xmlns:a16="http://schemas.microsoft.com/office/drawing/2014/main" id="{CA8E8C64-3D63-45B8-8F26-273C40034EC1}"/>
            </a:ext>
          </a:extLst>
        </xdr:cNvPr>
        <xdr:cNvSpPr/>
      </xdr:nvSpPr>
      <xdr:spPr>
        <a:xfrm>
          <a:off x="19157950" y="1416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706" name="n_1aveValue【消防施設】&#10;一人当たり面積">
          <a:extLst>
            <a:ext uri="{FF2B5EF4-FFF2-40B4-BE49-F238E27FC236}">
              <a16:creationId xmlns:a16="http://schemas.microsoft.com/office/drawing/2014/main" id="{FCC90198-6E76-4B64-BEED-3E3BA5880453}"/>
            </a:ext>
          </a:extLst>
        </xdr:cNvPr>
        <xdr:cNvSpPr txBox="1"/>
      </xdr:nvSpPr>
      <xdr:spPr>
        <a:xfrm>
          <a:off x="18980227"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707" name="フローチャート: 判断 706">
          <a:extLst>
            <a:ext uri="{FF2B5EF4-FFF2-40B4-BE49-F238E27FC236}">
              <a16:creationId xmlns:a16="http://schemas.microsoft.com/office/drawing/2014/main" id="{BA67630E-29FB-46E8-9CCC-35D40D86F984}"/>
            </a:ext>
          </a:extLst>
        </xdr:cNvPr>
        <xdr:cNvSpPr/>
      </xdr:nvSpPr>
      <xdr:spPr>
        <a:xfrm>
          <a:off x="18345150" y="1415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35577</xdr:rowOff>
    </xdr:from>
    <xdr:ext cx="469744" cy="259045"/>
    <xdr:sp macro="" textlink="">
      <xdr:nvSpPr>
        <xdr:cNvPr id="708" name="n_2aveValue【消防施設】&#10;一人当たり面積">
          <a:extLst>
            <a:ext uri="{FF2B5EF4-FFF2-40B4-BE49-F238E27FC236}">
              <a16:creationId xmlns:a16="http://schemas.microsoft.com/office/drawing/2014/main" id="{1590ECB6-CACD-4A78-8523-C827B9ED0330}"/>
            </a:ext>
          </a:extLst>
        </xdr:cNvPr>
        <xdr:cNvSpPr txBox="1"/>
      </xdr:nvSpPr>
      <xdr:spPr>
        <a:xfrm>
          <a:off x="181801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709" name="フローチャート: 判断 708">
          <a:extLst>
            <a:ext uri="{FF2B5EF4-FFF2-40B4-BE49-F238E27FC236}">
              <a16:creationId xmlns:a16="http://schemas.microsoft.com/office/drawing/2014/main" id="{0224262E-808D-4B8A-85EE-157C6B3637C0}"/>
            </a:ext>
          </a:extLst>
        </xdr:cNvPr>
        <xdr:cNvSpPr/>
      </xdr:nvSpPr>
      <xdr:spPr>
        <a:xfrm>
          <a:off x="17551400" y="14175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710" name="n_3aveValue【消防施設】&#10;一人当たり面積">
          <a:extLst>
            <a:ext uri="{FF2B5EF4-FFF2-40B4-BE49-F238E27FC236}">
              <a16:creationId xmlns:a16="http://schemas.microsoft.com/office/drawing/2014/main" id="{CD36AD52-EB1E-454F-9DF1-EB9302099BA7}"/>
            </a:ext>
          </a:extLst>
        </xdr:cNvPr>
        <xdr:cNvSpPr txBox="1"/>
      </xdr:nvSpPr>
      <xdr:spPr>
        <a:xfrm>
          <a:off x="1738637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056F1FF-15A9-42BD-9A0A-2FC89721610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99F4A66-2DEE-4DF8-92C5-6D7DD4E2555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7483694-6788-4896-B822-96CEA07F3F7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F0802E1-6E58-456D-A378-3CC816295D2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E1E1047-0514-44BF-88B8-B204BB284DA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16" name="楕円 715">
          <a:extLst>
            <a:ext uri="{FF2B5EF4-FFF2-40B4-BE49-F238E27FC236}">
              <a16:creationId xmlns:a16="http://schemas.microsoft.com/office/drawing/2014/main" id="{21861951-976A-4BBB-A238-C2DFCC0CA51C}"/>
            </a:ext>
          </a:extLst>
        </xdr:cNvPr>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102870</xdr:rowOff>
    </xdr:from>
    <xdr:to>
      <xdr:col>107</xdr:col>
      <xdr:colOff>101600</xdr:colOff>
      <xdr:row>86</xdr:row>
      <xdr:rowOff>33020</xdr:rowOff>
    </xdr:to>
    <xdr:sp macro="" textlink="">
      <xdr:nvSpPr>
        <xdr:cNvPr id="717" name="楕円 716">
          <a:extLst>
            <a:ext uri="{FF2B5EF4-FFF2-40B4-BE49-F238E27FC236}">
              <a16:creationId xmlns:a16="http://schemas.microsoft.com/office/drawing/2014/main" id="{1EEC9BDE-EE44-4419-A958-F00947FD1841}"/>
            </a:ext>
          </a:extLst>
        </xdr:cNvPr>
        <xdr:cNvSpPr/>
      </xdr:nvSpPr>
      <xdr:spPr>
        <a:xfrm>
          <a:off x="18345150" y="1414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153670</xdr:rowOff>
    </xdr:to>
    <xdr:cxnSp macro="">
      <xdr:nvCxnSpPr>
        <xdr:cNvPr id="718" name="直線コネクタ 717">
          <a:extLst>
            <a:ext uri="{FF2B5EF4-FFF2-40B4-BE49-F238E27FC236}">
              <a16:creationId xmlns:a16="http://schemas.microsoft.com/office/drawing/2014/main" id="{47C48148-CFC2-4DDD-B9B0-7629A95EBF96}"/>
            </a:ext>
          </a:extLst>
        </xdr:cNvPr>
        <xdr:cNvCxnSpPr/>
      </xdr:nvCxnSpPr>
      <xdr:spPr>
        <a:xfrm flipV="1">
          <a:off x="18395950" y="1419225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100330</xdr:rowOff>
    </xdr:from>
    <xdr:to>
      <xdr:col>102</xdr:col>
      <xdr:colOff>165100</xdr:colOff>
      <xdr:row>86</xdr:row>
      <xdr:rowOff>30480</xdr:rowOff>
    </xdr:to>
    <xdr:sp macro="" textlink="">
      <xdr:nvSpPr>
        <xdr:cNvPr id="719" name="楕円 718">
          <a:extLst>
            <a:ext uri="{FF2B5EF4-FFF2-40B4-BE49-F238E27FC236}">
              <a16:creationId xmlns:a16="http://schemas.microsoft.com/office/drawing/2014/main" id="{96FE7977-A0B8-413B-8A53-1A275E8D0CF5}"/>
            </a:ext>
          </a:extLst>
        </xdr:cNvPr>
        <xdr:cNvSpPr/>
      </xdr:nvSpPr>
      <xdr:spPr>
        <a:xfrm>
          <a:off x="17551400" y="14140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151130</xdr:rowOff>
    </xdr:from>
    <xdr:to>
      <xdr:col>107</xdr:col>
      <xdr:colOff>50800</xdr:colOff>
      <xdr:row>85</xdr:row>
      <xdr:rowOff>153670</xdr:rowOff>
    </xdr:to>
    <xdr:cxnSp macro="">
      <xdr:nvCxnSpPr>
        <xdr:cNvPr id="720" name="直線コネクタ 719">
          <a:extLst>
            <a:ext uri="{FF2B5EF4-FFF2-40B4-BE49-F238E27FC236}">
              <a16:creationId xmlns:a16="http://schemas.microsoft.com/office/drawing/2014/main" id="{C12F8F52-2B78-4061-8765-103770E6F6F7}"/>
            </a:ext>
          </a:extLst>
        </xdr:cNvPr>
        <xdr:cNvCxnSpPr/>
      </xdr:nvCxnSpPr>
      <xdr:spPr>
        <a:xfrm>
          <a:off x="17602200" y="1419098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48277</xdr:rowOff>
    </xdr:from>
    <xdr:ext cx="469744" cy="259045"/>
    <xdr:sp macro="" textlink="">
      <xdr:nvSpPr>
        <xdr:cNvPr id="721" name="n_1mainValue【消防施設】&#10;一人当たり面積">
          <a:extLst>
            <a:ext uri="{FF2B5EF4-FFF2-40B4-BE49-F238E27FC236}">
              <a16:creationId xmlns:a16="http://schemas.microsoft.com/office/drawing/2014/main" id="{CDD3BC68-05F5-4EDF-A5CB-187DDF546B3F}"/>
            </a:ext>
          </a:extLst>
        </xdr:cNvPr>
        <xdr:cNvSpPr txBox="1"/>
      </xdr:nvSpPr>
      <xdr:spPr>
        <a:xfrm>
          <a:off x="189802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22" name="n_2mainValue【消防施設】&#10;一人当たり面積">
          <a:extLst>
            <a:ext uri="{FF2B5EF4-FFF2-40B4-BE49-F238E27FC236}">
              <a16:creationId xmlns:a16="http://schemas.microsoft.com/office/drawing/2014/main" id="{4D5DEC1B-D38B-4F41-8768-8A9BB325AD1E}"/>
            </a:ext>
          </a:extLst>
        </xdr:cNvPr>
        <xdr:cNvSpPr txBox="1"/>
      </xdr:nvSpPr>
      <xdr:spPr>
        <a:xfrm>
          <a:off x="18180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47007</xdr:rowOff>
    </xdr:from>
    <xdr:ext cx="469744" cy="259045"/>
    <xdr:sp macro="" textlink="">
      <xdr:nvSpPr>
        <xdr:cNvPr id="723" name="n_3mainValue【消防施設】&#10;一人当たり面積">
          <a:extLst>
            <a:ext uri="{FF2B5EF4-FFF2-40B4-BE49-F238E27FC236}">
              <a16:creationId xmlns:a16="http://schemas.microsoft.com/office/drawing/2014/main" id="{2A1D1582-8C45-47D9-A0EC-92FB33A133EE}"/>
            </a:ext>
          </a:extLst>
        </xdr:cNvPr>
        <xdr:cNvSpPr txBox="1"/>
      </xdr:nvSpPr>
      <xdr:spPr>
        <a:xfrm>
          <a:off x="17386377" y="1392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AC48B09F-8925-42CA-919B-8CA2AEABBEA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93FA0DE-42D2-47EA-8E2A-B7EC4268BF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6F57F9D4-FDC4-4AF6-9660-70F926EC650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B41CCB6A-456C-4BAB-9A36-D25C61FC94C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ACFCF89C-20D3-47A9-A434-7622E494A9C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A2226939-DBCB-4E81-B759-59AC31354F8D}"/>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70188917-55F5-4D56-BFFD-8211B8407EA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D313E1C5-8085-409B-A8F7-2BE81498872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936FF034-FAFE-4ADF-A214-C055A7F2BAE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E81C9DC6-2C6E-42F5-AA69-D99219DACD7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E44DA80F-1220-423C-8BE8-5B54D374CB4E}"/>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A66D2F74-4C76-4C58-918E-C62AAAFBD587}"/>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AC146D90-B40C-4777-A568-2B838983ED1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8EB539A9-8712-422F-8D5A-A8B7EF39F19D}"/>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ED0D0EF5-336C-4034-AAAD-A15A92758947}"/>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A6DF1A85-57E4-49EA-A73F-C1B8E67F175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95483F1A-A48A-4D80-8734-706AEB4FEB8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5C7E3288-0073-4BBA-9029-AA2A36331FB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6F0BFBBE-CABD-499B-A698-A65285468035}"/>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D16BEDEC-EDFD-4151-ACBE-4E51ED07D01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B981DDB9-D68F-491D-9AF9-8AF409A58BF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23099658-21DA-4368-AE41-C55C0ED42C39}"/>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BB77CDE2-0303-42A4-8BEF-D4350869E17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B9170E2A-58B3-4703-B7F3-9A8801E4861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689F3168-B505-49E2-88CD-6C059BBAC60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49" name="直線コネクタ 748">
          <a:extLst>
            <a:ext uri="{FF2B5EF4-FFF2-40B4-BE49-F238E27FC236}">
              <a16:creationId xmlns:a16="http://schemas.microsoft.com/office/drawing/2014/main" id="{726EA6B5-0F6C-4037-94D1-E81910D90181}"/>
            </a:ext>
          </a:extLst>
        </xdr:cNvPr>
        <xdr:cNvCxnSpPr/>
      </xdr:nvCxnSpPr>
      <xdr:spPr>
        <a:xfrm flipV="1">
          <a:off x="14699614" y="165860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50" name="【庁舎】&#10;有形固定資産減価償却率最小値テキスト">
          <a:extLst>
            <a:ext uri="{FF2B5EF4-FFF2-40B4-BE49-F238E27FC236}">
              <a16:creationId xmlns:a16="http://schemas.microsoft.com/office/drawing/2014/main" id="{5F12021F-63DA-4F92-9D72-C41C8A2C892B}"/>
            </a:ext>
          </a:extLst>
        </xdr:cNvPr>
        <xdr:cNvSpPr txBox="1"/>
      </xdr:nvSpPr>
      <xdr:spPr>
        <a:xfrm>
          <a:off x="14738350" y="18049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51" name="直線コネクタ 750">
          <a:extLst>
            <a:ext uri="{FF2B5EF4-FFF2-40B4-BE49-F238E27FC236}">
              <a16:creationId xmlns:a16="http://schemas.microsoft.com/office/drawing/2014/main" id="{3B5FF9A0-F815-45D2-93E2-FE0E9E1A5EBC}"/>
            </a:ext>
          </a:extLst>
        </xdr:cNvPr>
        <xdr:cNvCxnSpPr/>
      </xdr:nvCxnSpPr>
      <xdr:spPr>
        <a:xfrm>
          <a:off x="14611350" y="18045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52" name="【庁舎】&#10;有形固定資産減価償却率最大値テキスト">
          <a:extLst>
            <a:ext uri="{FF2B5EF4-FFF2-40B4-BE49-F238E27FC236}">
              <a16:creationId xmlns:a16="http://schemas.microsoft.com/office/drawing/2014/main" id="{5DA4D3DE-F1C5-496B-928C-416533ADBCFD}"/>
            </a:ext>
          </a:extLst>
        </xdr:cNvPr>
        <xdr:cNvSpPr txBox="1"/>
      </xdr:nvSpPr>
      <xdr:spPr>
        <a:xfrm>
          <a:off x="14738350" y="16361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53" name="直線コネクタ 752">
          <a:extLst>
            <a:ext uri="{FF2B5EF4-FFF2-40B4-BE49-F238E27FC236}">
              <a16:creationId xmlns:a16="http://schemas.microsoft.com/office/drawing/2014/main" id="{1465EF50-8B01-414D-96F1-2A5D48BD5B29}"/>
            </a:ext>
          </a:extLst>
        </xdr:cNvPr>
        <xdr:cNvCxnSpPr/>
      </xdr:nvCxnSpPr>
      <xdr:spPr>
        <a:xfrm>
          <a:off x="14611350" y="16586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54" name="【庁舎】&#10;有形固定資産減価償却率平均値テキスト">
          <a:extLst>
            <a:ext uri="{FF2B5EF4-FFF2-40B4-BE49-F238E27FC236}">
              <a16:creationId xmlns:a16="http://schemas.microsoft.com/office/drawing/2014/main" id="{0A234478-3FC7-4892-A7C4-CB9F6F4353FF}"/>
            </a:ext>
          </a:extLst>
        </xdr:cNvPr>
        <xdr:cNvSpPr txBox="1"/>
      </xdr:nvSpPr>
      <xdr:spPr>
        <a:xfrm>
          <a:off x="14738350" y="17188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55" name="フローチャート: 判断 754">
          <a:extLst>
            <a:ext uri="{FF2B5EF4-FFF2-40B4-BE49-F238E27FC236}">
              <a16:creationId xmlns:a16="http://schemas.microsoft.com/office/drawing/2014/main" id="{A49110E2-A058-4E4E-8452-E2423917B85D}"/>
            </a:ext>
          </a:extLst>
        </xdr:cNvPr>
        <xdr:cNvSpPr/>
      </xdr:nvSpPr>
      <xdr:spPr>
        <a:xfrm>
          <a:off x="14649450" y="1720958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56" name="フローチャート: 判断 755">
          <a:extLst>
            <a:ext uri="{FF2B5EF4-FFF2-40B4-BE49-F238E27FC236}">
              <a16:creationId xmlns:a16="http://schemas.microsoft.com/office/drawing/2014/main" id="{6210EEA2-DD93-4EE8-B221-FC5EA3A2DE15}"/>
            </a:ext>
          </a:extLst>
        </xdr:cNvPr>
        <xdr:cNvSpPr/>
      </xdr:nvSpPr>
      <xdr:spPr>
        <a:xfrm>
          <a:off x="13887450" y="172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757" name="n_1aveValue【庁舎】&#10;有形固定資産減価償却率">
          <a:extLst>
            <a:ext uri="{FF2B5EF4-FFF2-40B4-BE49-F238E27FC236}">
              <a16:creationId xmlns:a16="http://schemas.microsoft.com/office/drawing/2014/main" id="{37F81E9E-4B2E-4FFC-B12A-F1E88A3E01D4}"/>
            </a:ext>
          </a:extLst>
        </xdr:cNvPr>
        <xdr:cNvSpPr txBox="1"/>
      </xdr:nvSpPr>
      <xdr:spPr>
        <a:xfrm>
          <a:off x="137420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758" name="フローチャート: 判断 757">
          <a:extLst>
            <a:ext uri="{FF2B5EF4-FFF2-40B4-BE49-F238E27FC236}">
              <a16:creationId xmlns:a16="http://schemas.microsoft.com/office/drawing/2014/main" id="{47586CA4-AF6B-4EEE-A7A8-EC7043C28EC2}"/>
            </a:ext>
          </a:extLst>
        </xdr:cNvPr>
        <xdr:cNvSpPr/>
      </xdr:nvSpPr>
      <xdr:spPr>
        <a:xfrm>
          <a:off x="130937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759" name="n_2aveValue【庁舎】&#10;有形固定資産減価償却率">
          <a:extLst>
            <a:ext uri="{FF2B5EF4-FFF2-40B4-BE49-F238E27FC236}">
              <a16:creationId xmlns:a16="http://schemas.microsoft.com/office/drawing/2014/main" id="{02C0E0AA-A148-4810-8BC5-EDF10DB8B2AF}"/>
            </a:ext>
          </a:extLst>
        </xdr:cNvPr>
        <xdr:cNvSpPr txBox="1"/>
      </xdr:nvSpPr>
      <xdr:spPr>
        <a:xfrm>
          <a:off x="1296099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760" name="フローチャート: 判断 759">
          <a:extLst>
            <a:ext uri="{FF2B5EF4-FFF2-40B4-BE49-F238E27FC236}">
              <a16:creationId xmlns:a16="http://schemas.microsoft.com/office/drawing/2014/main" id="{3D506F8C-13FB-41EA-8BEA-079C529703F2}"/>
            </a:ext>
          </a:extLst>
        </xdr:cNvPr>
        <xdr:cNvSpPr/>
      </xdr:nvSpPr>
      <xdr:spPr>
        <a:xfrm>
          <a:off x="12299950" y="17271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761" name="n_3aveValue【庁舎】&#10;有形固定資産減価償却率">
          <a:extLst>
            <a:ext uri="{FF2B5EF4-FFF2-40B4-BE49-F238E27FC236}">
              <a16:creationId xmlns:a16="http://schemas.microsoft.com/office/drawing/2014/main" id="{51628A28-53DE-45B8-96AA-5AA9602F2AB6}"/>
            </a:ext>
          </a:extLst>
        </xdr:cNvPr>
        <xdr:cNvSpPr txBox="1"/>
      </xdr:nvSpPr>
      <xdr:spPr>
        <a:xfrm>
          <a:off x="121672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0ACA790-D75E-4F4D-8C46-B71E670B9D5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AF0EDD96-C776-44D3-9A08-465A39B0917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9AA3A8F-7D15-43E2-92E2-01E4DB1D913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8169268-2D26-468D-9B76-3B8AC2C13A3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A16DC456-5E8B-483D-99F7-D967F9F2F2F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67" name="楕円 766">
          <a:extLst>
            <a:ext uri="{FF2B5EF4-FFF2-40B4-BE49-F238E27FC236}">
              <a16:creationId xmlns:a16="http://schemas.microsoft.com/office/drawing/2014/main" id="{6C310B6F-09E1-41EE-9608-95EC3F8C0618}"/>
            </a:ext>
          </a:extLst>
        </xdr:cNvPr>
        <xdr:cNvSpPr/>
      </xdr:nvSpPr>
      <xdr:spPr>
        <a:xfrm>
          <a:off x="1388745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68" name="楕円 767">
          <a:extLst>
            <a:ext uri="{FF2B5EF4-FFF2-40B4-BE49-F238E27FC236}">
              <a16:creationId xmlns:a16="http://schemas.microsoft.com/office/drawing/2014/main" id="{F51B8D0E-ED24-42F5-9AF7-772B6A4019B0}"/>
            </a:ext>
          </a:extLst>
        </xdr:cNvPr>
        <xdr:cNvSpPr/>
      </xdr:nvSpPr>
      <xdr:spPr>
        <a:xfrm>
          <a:off x="13093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121920</xdr:rowOff>
    </xdr:to>
    <xdr:cxnSp macro="">
      <xdr:nvCxnSpPr>
        <xdr:cNvPr id="769" name="直線コネクタ 768">
          <a:extLst>
            <a:ext uri="{FF2B5EF4-FFF2-40B4-BE49-F238E27FC236}">
              <a16:creationId xmlns:a16="http://schemas.microsoft.com/office/drawing/2014/main" id="{8F25E793-1857-42B1-92E3-B17A5EC54D52}"/>
            </a:ext>
          </a:extLst>
        </xdr:cNvPr>
        <xdr:cNvCxnSpPr/>
      </xdr:nvCxnSpPr>
      <xdr:spPr>
        <a:xfrm>
          <a:off x="13144500" y="17270186"/>
          <a:ext cx="79375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770" name="楕円 769">
          <a:extLst>
            <a:ext uri="{FF2B5EF4-FFF2-40B4-BE49-F238E27FC236}">
              <a16:creationId xmlns:a16="http://schemas.microsoft.com/office/drawing/2014/main" id="{483BA62C-BA9C-43F3-9EEB-24E2170634F2}"/>
            </a:ext>
          </a:extLst>
        </xdr:cNvPr>
        <xdr:cNvSpPr/>
      </xdr:nvSpPr>
      <xdr:spPr>
        <a:xfrm>
          <a:off x="12299950" y="17389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105</xdr:row>
      <xdr:rowOff>9252</xdr:rowOff>
    </xdr:to>
    <xdr:cxnSp macro="">
      <xdr:nvCxnSpPr>
        <xdr:cNvPr id="771" name="直線コネクタ 770">
          <a:extLst>
            <a:ext uri="{FF2B5EF4-FFF2-40B4-BE49-F238E27FC236}">
              <a16:creationId xmlns:a16="http://schemas.microsoft.com/office/drawing/2014/main" id="{200675BF-3D12-4678-BA44-2655A79EE351}"/>
            </a:ext>
          </a:extLst>
        </xdr:cNvPr>
        <xdr:cNvCxnSpPr/>
      </xdr:nvCxnSpPr>
      <xdr:spPr>
        <a:xfrm flipV="1">
          <a:off x="12344400" y="17270186"/>
          <a:ext cx="8001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72" name="n_1mainValue【庁舎】&#10;有形固定資産減価償却率">
          <a:extLst>
            <a:ext uri="{FF2B5EF4-FFF2-40B4-BE49-F238E27FC236}">
              <a16:creationId xmlns:a16="http://schemas.microsoft.com/office/drawing/2014/main" id="{0ACAD6D1-4C4D-46A7-8511-FEF3B78EF17C}"/>
            </a:ext>
          </a:extLst>
        </xdr:cNvPr>
        <xdr:cNvSpPr txBox="1"/>
      </xdr:nvSpPr>
      <xdr:spPr>
        <a:xfrm>
          <a:off x="137420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773" name="n_2mainValue【庁舎】&#10;有形固定資産減価償却率">
          <a:extLst>
            <a:ext uri="{FF2B5EF4-FFF2-40B4-BE49-F238E27FC236}">
              <a16:creationId xmlns:a16="http://schemas.microsoft.com/office/drawing/2014/main" id="{CC18F84D-4F36-4D7D-8A09-B77DE107DC55}"/>
            </a:ext>
          </a:extLst>
        </xdr:cNvPr>
        <xdr:cNvSpPr txBox="1"/>
      </xdr:nvSpPr>
      <xdr:spPr>
        <a:xfrm>
          <a:off x="1296099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774" name="n_3mainValue【庁舎】&#10;有形固定資産減価償却率">
          <a:extLst>
            <a:ext uri="{FF2B5EF4-FFF2-40B4-BE49-F238E27FC236}">
              <a16:creationId xmlns:a16="http://schemas.microsoft.com/office/drawing/2014/main" id="{20A4549E-A869-4658-90FF-66DB826A86CB}"/>
            </a:ext>
          </a:extLst>
        </xdr:cNvPr>
        <xdr:cNvSpPr txBox="1"/>
      </xdr:nvSpPr>
      <xdr:spPr>
        <a:xfrm>
          <a:off x="12167244" y="1748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7F377C85-3599-4C3B-92FA-6DA68EA4CF2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BFC4625D-5363-4B57-ABD4-0A18A9B6ABF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48A6F7D1-6233-48D2-BA2E-2B348D9BCB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37F07CE4-F087-4BA9-B022-C7C04804769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9F127CBE-CA8A-40BC-83A4-10355A9651D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D3D2A87D-4E39-487A-A6A8-CECBC7C51F8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7D920DAB-6C2C-451A-923A-D2D81B4A507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90A2FA36-E3EF-4DC7-B214-C46208A3F7F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2254C29A-C1F1-4DD2-B5A6-4ED2DC778FB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3333A3C8-1B6F-49ED-A7B2-40EDFACC560B}"/>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5D1F374D-BA8D-4960-B6CC-A44025E02C3D}"/>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7798415E-7790-4A8D-AD25-D73CCAE342B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72C358AD-6E0F-484F-813F-C32EF78F9E06}"/>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7E239205-239E-4A24-8E78-5A7EE3641B1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C383F493-7726-437F-B245-6A2E4E2193C9}"/>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B2C7F41D-8FCD-4188-8844-77B74DEF037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E9958AEC-F533-4611-8122-A9359EC3CCA1}"/>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61A19DAE-B423-4EF6-813F-6AE9AB6B9AB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31421573-FB8A-4B98-94CE-1FFFA954294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2DDECF13-19A4-4644-A37F-1895F3A59DC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E0261311-0286-4298-834C-01252E7D54DA}"/>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80917442-1B15-4CBB-9EBA-99DEADC600E1}"/>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55C9B37A-1FAE-46FA-960C-09E66A93B2C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29F9E103-5C2D-4512-B862-4B677F4C3CD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57C954FF-B1B0-43F8-A937-C7F23504711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00" name="直線コネクタ 799">
          <a:extLst>
            <a:ext uri="{FF2B5EF4-FFF2-40B4-BE49-F238E27FC236}">
              <a16:creationId xmlns:a16="http://schemas.microsoft.com/office/drawing/2014/main" id="{148BFF7A-8CAE-42FB-BCFD-6DAFA24B0116}"/>
            </a:ext>
          </a:extLst>
        </xdr:cNvPr>
        <xdr:cNvCxnSpPr/>
      </xdr:nvCxnSpPr>
      <xdr:spPr>
        <a:xfrm flipV="1">
          <a:off x="19951064" y="166366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01" name="【庁舎】&#10;一人当たり面積最小値テキスト">
          <a:extLst>
            <a:ext uri="{FF2B5EF4-FFF2-40B4-BE49-F238E27FC236}">
              <a16:creationId xmlns:a16="http://schemas.microsoft.com/office/drawing/2014/main" id="{D2EAABB6-1555-4033-951C-9B300B22AE26}"/>
            </a:ext>
          </a:extLst>
        </xdr:cNvPr>
        <xdr:cNvSpPr txBox="1"/>
      </xdr:nvSpPr>
      <xdr:spPr>
        <a:xfrm>
          <a:off x="19989800" y="18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02" name="直線コネクタ 801">
          <a:extLst>
            <a:ext uri="{FF2B5EF4-FFF2-40B4-BE49-F238E27FC236}">
              <a16:creationId xmlns:a16="http://schemas.microsoft.com/office/drawing/2014/main" id="{1EEB8D17-3E2F-4414-888B-005A4E311A3E}"/>
            </a:ext>
          </a:extLst>
        </xdr:cNvPr>
        <xdr:cNvCxnSpPr/>
      </xdr:nvCxnSpPr>
      <xdr:spPr>
        <a:xfrm>
          <a:off x="19881850" y="18117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03" name="【庁舎】&#10;一人当たり面積最大値テキスト">
          <a:extLst>
            <a:ext uri="{FF2B5EF4-FFF2-40B4-BE49-F238E27FC236}">
              <a16:creationId xmlns:a16="http://schemas.microsoft.com/office/drawing/2014/main" id="{EC27A755-3734-4308-A4ED-739E9757FCCB}"/>
            </a:ext>
          </a:extLst>
        </xdr:cNvPr>
        <xdr:cNvSpPr txBox="1"/>
      </xdr:nvSpPr>
      <xdr:spPr>
        <a:xfrm>
          <a:off x="19989800" y="164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04" name="直線コネクタ 803">
          <a:extLst>
            <a:ext uri="{FF2B5EF4-FFF2-40B4-BE49-F238E27FC236}">
              <a16:creationId xmlns:a16="http://schemas.microsoft.com/office/drawing/2014/main" id="{DBDA4113-DD54-49DF-BDDE-147E51DFB197}"/>
            </a:ext>
          </a:extLst>
        </xdr:cNvPr>
        <xdr:cNvCxnSpPr/>
      </xdr:nvCxnSpPr>
      <xdr:spPr>
        <a:xfrm>
          <a:off x="19881850" y="16636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5" name="【庁舎】&#10;一人当たり面積平均値テキスト">
          <a:extLst>
            <a:ext uri="{FF2B5EF4-FFF2-40B4-BE49-F238E27FC236}">
              <a16:creationId xmlns:a16="http://schemas.microsoft.com/office/drawing/2014/main" id="{C4010F27-1035-42AD-9846-320711C7B5CE}"/>
            </a:ext>
          </a:extLst>
        </xdr:cNvPr>
        <xdr:cNvSpPr txBox="1"/>
      </xdr:nvSpPr>
      <xdr:spPr>
        <a:xfrm>
          <a:off x="19989800" y="17655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6" name="フローチャート: 判断 805">
          <a:extLst>
            <a:ext uri="{FF2B5EF4-FFF2-40B4-BE49-F238E27FC236}">
              <a16:creationId xmlns:a16="http://schemas.microsoft.com/office/drawing/2014/main" id="{23E52431-38ED-4532-8043-A68D0F499B40}"/>
            </a:ext>
          </a:extLst>
        </xdr:cNvPr>
        <xdr:cNvSpPr/>
      </xdr:nvSpPr>
      <xdr:spPr>
        <a:xfrm>
          <a:off x="199009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07" name="フローチャート: 判断 806">
          <a:extLst>
            <a:ext uri="{FF2B5EF4-FFF2-40B4-BE49-F238E27FC236}">
              <a16:creationId xmlns:a16="http://schemas.microsoft.com/office/drawing/2014/main" id="{14D1D727-C058-47DA-AFFC-49500899F9A9}"/>
            </a:ext>
          </a:extLst>
        </xdr:cNvPr>
        <xdr:cNvSpPr/>
      </xdr:nvSpPr>
      <xdr:spPr>
        <a:xfrm>
          <a:off x="19157950" y="176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808" name="n_1aveValue【庁舎】&#10;一人当たり面積">
          <a:extLst>
            <a:ext uri="{FF2B5EF4-FFF2-40B4-BE49-F238E27FC236}">
              <a16:creationId xmlns:a16="http://schemas.microsoft.com/office/drawing/2014/main" id="{17798E18-1751-475C-9F71-DDF1CEC19ADF}"/>
            </a:ext>
          </a:extLst>
        </xdr:cNvPr>
        <xdr:cNvSpPr txBox="1"/>
      </xdr:nvSpPr>
      <xdr:spPr>
        <a:xfrm>
          <a:off x="18980227" y="1776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809" name="フローチャート: 判断 808">
          <a:extLst>
            <a:ext uri="{FF2B5EF4-FFF2-40B4-BE49-F238E27FC236}">
              <a16:creationId xmlns:a16="http://schemas.microsoft.com/office/drawing/2014/main" id="{9CC5FB8E-2356-45FE-A389-8C4B929AC2E0}"/>
            </a:ext>
          </a:extLst>
        </xdr:cNvPr>
        <xdr:cNvSpPr/>
      </xdr:nvSpPr>
      <xdr:spPr>
        <a:xfrm>
          <a:off x="1834515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810" name="n_2aveValue【庁舎】&#10;一人当たり面積">
          <a:extLst>
            <a:ext uri="{FF2B5EF4-FFF2-40B4-BE49-F238E27FC236}">
              <a16:creationId xmlns:a16="http://schemas.microsoft.com/office/drawing/2014/main" id="{31B38299-A778-4F89-B2C8-B2BA0AF19442}"/>
            </a:ext>
          </a:extLst>
        </xdr:cNvPr>
        <xdr:cNvSpPr txBox="1"/>
      </xdr:nvSpPr>
      <xdr:spPr>
        <a:xfrm>
          <a:off x="18180127" y="177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811" name="フローチャート: 判断 810">
          <a:extLst>
            <a:ext uri="{FF2B5EF4-FFF2-40B4-BE49-F238E27FC236}">
              <a16:creationId xmlns:a16="http://schemas.microsoft.com/office/drawing/2014/main" id="{FDC8BAB8-FC60-4CF2-AD46-75224CDF874C}"/>
            </a:ext>
          </a:extLst>
        </xdr:cNvPr>
        <xdr:cNvSpPr/>
      </xdr:nvSpPr>
      <xdr:spPr>
        <a:xfrm>
          <a:off x="175514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43015</xdr:rowOff>
    </xdr:from>
    <xdr:ext cx="469744" cy="259045"/>
    <xdr:sp macro="" textlink="">
      <xdr:nvSpPr>
        <xdr:cNvPr id="812" name="n_3aveValue【庁舎】&#10;一人当たり面積">
          <a:extLst>
            <a:ext uri="{FF2B5EF4-FFF2-40B4-BE49-F238E27FC236}">
              <a16:creationId xmlns:a16="http://schemas.microsoft.com/office/drawing/2014/main" id="{593C6242-8169-47DA-8B2F-6FDA89E8FA57}"/>
            </a:ext>
          </a:extLst>
        </xdr:cNvPr>
        <xdr:cNvSpPr txBox="1"/>
      </xdr:nvSpPr>
      <xdr:spPr>
        <a:xfrm>
          <a:off x="17386377" y="1781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D0CB8F3-2E7E-421C-B61A-E54694E5B37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384098F1-A25F-4DC9-8BC9-B98A43F8B41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BB67031E-801A-435A-AEF0-9464FA04CF0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B8EE3F11-678B-440E-B62D-CD7FA149C1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660BE7E7-3D4D-428D-B238-B7F1ABCDFC4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818" name="楕円 817">
          <a:extLst>
            <a:ext uri="{FF2B5EF4-FFF2-40B4-BE49-F238E27FC236}">
              <a16:creationId xmlns:a16="http://schemas.microsoft.com/office/drawing/2014/main" id="{EB551B94-90BB-42FB-A1DE-05B34BB0B975}"/>
            </a:ext>
          </a:extLst>
        </xdr:cNvPr>
        <xdr:cNvSpPr/>
      </xdr:nvSpPr>
      <xdr:spPr>
        <a:xfrm>
          <a:off x="19157950" y="17441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xdr:rowOff>
    </xdr:from>
    <xdr:to>
      <xdr:col>107</xdr:col>
      <xdr:colOff>101600</xdr:colOff>
      <xdr:row>105</xdr:row>
      <xdr:rowOff>110671</xdr:rowOff>
    </xdr:to>
    <xdr:sp macro="" textlink="">
      <xdr:nvSpPr>
        <xdr:cNvPr id="819" name="楕円 818">
          <a:extLst>
            <a:ext uri="{FF2B5EF4-FFF2-40B4-BE49-F238E27FC236}">
              <a16:creationId xmlns:a16="http://schemas.microsoft.com/office/drawing/2014/main" id="{1E5CCEC8-D9FF-48EF-8095-46AD344C8C56}"/>
            </a:ext>
          </a:extLst>
        </xdr:cNvPr>
        <xdr:cNvSpPr/>
      </xdr:nvSpPr>
      <xdr:spPr>
        <a:xfrm>
          <a:off x="1834515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59871</xdr:rowOff>
    </xdr:from>
    <xdr:to>
      <xdr:col>111</xdr:col>
      <xdr:colOff>177800</xdr:colOff>
      <xdr:row>105</xdr:row>
      <xdr:rowOff>61505</xdr:rowOff>
    </xdr:to>
    <xdr:cxnSp macro="">
      <xdr:nvCxnSpPr>
        <xdr:cNvPr id="820" name="直線コネクタ 819">
          <a:extLst>
            <a:ext uri="{FF2B5EF4-FFF2-40B4-BE49-F238E27FC236}">
              <a16:creationId xmlns:a16="http://schemas.microsoft.com/office/drawing/2014/main" id="{E38E73A6-940D-40F1-8EB7-BEE5D7B18165}"/>
            </a:ext>
          </a:extLst>
        </xdr:cNvPr>
        <xdr:cNvCxnSpPr/>
      </xdr:nvCxnSpPr>
      <xdr:spPr>
        <a:xfrm>
          <a:off x="18395950" y="17490621"/>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67855</xdr:rowOff>
    </xdr:from>
    <xdr:to>
      <xdr:col>102</xdr:col>
      <xdr:colOff>165100</xdr:colOff>
      <xdr:row>105</xdr:row>
      <xdr:rowOff>169455</xdr:rowOff>
    </xdr:to>
    <xdr:sp macro="" textlink="">
      <xdr:nvSpPr>
        <xdr:cNvPr id="821" name="楕円 820">
          <a:extLst>
            <a:ext uri="{FF2B5EF4-FFF2-40B4-BE49-F238E27FC236}">
              <a16:creationId xmlns:a16="http://schemas.microsoft.com/office/drawing/2014/main" id="{4EACA2C2-B49E-4BFB-AD6C-1F2A72014919}"/>
            </a:ext>
          </a:extLst>
        </xdr:cNvPr>
        <xdr:cNvSpPr/>
      </xdr:nvSpPr>
      <xdr:spPr>
        <a:xfrm>
          <a:off x="175514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59871</xdr:rowOff>
    </xdr:from>
    <xdr:to>
      <xdr:col>107</xdr:col>
      <xdr:colOff>50800</xdr:colOff>
      <xdr:row>105</xdr:row>
      <xdr:rowOff>118655</xdr:rowOff>
    </xdr:to>
    <xdr:cxnSp macro="">
      <xdr:nvCxnSpPr>
        <xdr:cNvPr id="822" name="直線コネクタ 821">
          <a:extLst>
            <a:ext uri="{FF2B5EF4-FFF2-40B4-BE49-F238E27FC236}">
              <a16:creationId xmlns:a16="http://schemas.microsoft.com/office/drawing/2014/main" id="{0050B5F8-4050-4752-9710-F0B012B867CD}"/>
            </a:ext>
          </a:extLst>
        </xdr:cNvPr>
        <xdr:cNvCxnSpPr/>
      </xdr:nvCxnSpPr>
      <xdr:spPr>
        <a:xfrm flipV="1">
          <a:off x="17602200" y="17490621"/>
          <a:ext cx="79375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23" name="n_1mainValue【庁舎】&#10;一人当たり面積">
          <a:extLst>
            <a:ext uri="{FF2B5EF4-FFF2-40B4-BE49-F238E27FC236}">
              <a16:creationId xmlns:a16="http://schemas.microsoft.com/office/drawing/2014/main" id="{CC1D135F-5909-4516-B230-CA4C44968096}"/>
            </a:ext>
          </a:extLst>
        </xdr:cNvPr>
        <xdr:cNvSpPr txBox="1"/>
      </xdr:nvSpPr>
      <xdr:spPr>
        <a:xfrm>
          <a:off x="189802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127198</xdr:rowOff>
    </xdr:from>
    <xdr:ext cx="469744" cy="259045"/>
    <xdr:sp macro="" textlink="">
      <xdr:nvSpPr>
        <xdr:cNvPr id="824" name="n_2mainValue【庁舎】&#10;一人当たり面積">
          <a:extLst>
            <a:ext uri="{FF2B5EF4-FFF2-40B4-BE49-F238E27FC236}">
              <a16:creationId xmlns:a16="http://schemas.microsoft.com/office/drawing/2014/main" id="{5791426F-9743-4A85-96CF-1CF82F038FB9}"/>
            </a:ext>
          </a:extLst>
        </xdr:cNvPr>
        <xdr:cNvSpPr txBox="1"/>
      </xdr:nvSpPr>
      <xdr:spPr>
        <a:xfrm>
          <a:off x="18180127" y="1721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14532</xdr:rowOff>
    </xdr:from>
    <xdr:ext cx="469744" cy="259045"/>
    <xdr:sp macro="" textlink="">
      <xdr:nvSpPr>
        <xdr:cNvPr id="825" name="n_3mainValue【庁舎】&#10;一人当たり面積">
          <a:extLst>
            <a:ext uri="{FF2B5EF4-FFF2-40B4-BE49-F238E27FC236}">
              <a16:creationId xmlns:a16="http://schemas.microsoft.com/office/drawing/2014/main" id="{C546EDB8-4992-4883-9CE0-D2B3EA3E5619}"/>
            </a:ext>
          </a:extLst>
        </xdr:cNvPr>
        <xdr:cNvSpPr txBox="1"/>
      </xdr:nvSpPr>
      <xdr:spPr>
        <a:xfrm>
          <a:off x="17386377" y="1727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A0801989-051A-4766-B28D-37DDB1BA26D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37C5231C-E6AB-4A1D-8FF6-3522CE9397C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1CDA514D-811F-4F96-B1CD-666A18F4F0C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・図書館については、生涯学習センター知遊館（岩滝）に図書館本館を併設し、旧町（野田川、加悦）単位で分館を設置しています。本館は平成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年開館と比較的新しいが、分館は昭和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年供用開始となるため老朽化が進んでいるため、今後、総合管理計画の方針にのっとり、施設廃止、移設のほか図書館のあり方について検討をしていきます。</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と比較しても高い比率となっています。宮津市、伊根町と宮津与謝環境組合を組織し、令和２年度に新ごみ処理施設が稼働することから、これまでの施設は順次閉鎖することとしているため、令和３年度に解消見込みとしています。</a:t>
          </a:r>
        </a:p>
        <a:p>
          <a:r>
            <a:rPr kumimoji="1" lang="ja-JP" altLang="en-US" sz="1300">
              <a:latin typeface="ＭＳ Ｐゴシック" panose="020B0600070205080204" pitchFamily="50" charset="-128"/>
              <a:ea typeface="ＭＳ Ｐゴシック" panose="020B0600070205080204" pitchFamily="50" charset="-128"/>
            </a:rPr>
            <a:t>・福祉施設は類似団体と比較して高い比率となっています。老朽化が進んでおり総合管理計画に基づき閉鎖している施設もあるため、減価償却率の上昇要因となっています。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・消防施設は合併以降詰所の耐震補強、改修を行っており、比較的低い比率で推移しています。</a:t>
          </a:r>
        </a:p>
        <a:p>
          <a:r>
            <a:rPr kumimoji="1" lang="ja-JP" altLang="en-US" sz="1300">
              <a:latin typeface="ＭＳ Ｐゴシック" panose="020B0600070205080204" pitchFamily="50" charset="-128"/>
              <a:ea typeface="ＭＳ Ｐゴシック" panose="020B0600070205080204" pitchFamily="50" charset="-128"/>
            </a:rPr>
            <a:t>・市民会館は類似団体と比較して高い比率となっています。中央公民館を除き改修する方針としているため、今後は比率の低下を見込んでいます。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３カ年平均は昨年度と同水準であるが、類似団体との比較では大きく平均を下回っている。</a:t>
          </a:r>
        </a:p>
        <a:p>
          <a:r>
            <a:rPr kumimoji="1" lang="ja-JP" altLang="en-US" sz="1300">
              <a:latin typeface="ＭＳ Ｐゴシック" panose="020B0600070205080204" pitchFamily="50" charset="-128"/>
              <a:ea typeface="ＭＳ Ｐゴシック" panose="020B0600070205080204" pitchFamily="50" charset="-128"/>
            </a:rPr>
            <a:t>　単年度では基準財政需要額が微増、基準財政収入額は微減し、数値自体は０．０１ポイント減少しているが、今後も交付税に依存した財政運営となることは必至であり、財政指数は低水準で推移していく見込で、財政力の弱さは顕著に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87489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893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36689</xdr:rowOff>
    </xdr:from>
    <xdr:to>
      <xdr:col>23</xdr:col>
      <xdr:colOff>184150</xdr:colOff>
      <xdr:row>45</xdr:row>
      <xdr:rowOff>138289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昨年度と比較して０．４ポイントの増となり、依然として類似団体平均を大きく超過している。</a:t>
          </a:r>
        </a:p>
        <a:p>
          <a:r>
            <a:rPr kumimoji="1" lang="ja-JP" altLang="en-US" sz="1300">
              <a:latin typeface="ＭＳ Ｐゴシック" panose="020B0600070205080204" pitchFamily="50" charset="-128"/>
              <a:ea typeface="ＭＳ Ｐゴシック" panose="020B0600070205080204" pitchFamily="50" charset="-128"/>
            </a:rPr>
            <a:t>　繰出金、公債費は依然として高い水準にあり、数値を改善させることが出来ない状態にある。繰出金、公債費ともに今後５～１０年以内にピークを迎えることから、その期間に合わせた財政緊縮等に対策を講じ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92202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885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66</xdr:row>
      <xdr:rowOff>72898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376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97282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108729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14629</xdr:rowOff>
    </xdr:from>
    <xdr:to>
      <xdr:col>23</xdr:col>
      <xdr:colOff>133350</xdr:colOff>
      <xdr:row>87</xdr:row>
      <xdr:rowOff>50167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930779"/>
          <a:ext cx="8382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19810</xdr:rowOff>
    </xdr:from>
    <xdr:to>
      <xdr:col>19</xdr:col>
      <xdr:colOff>133350</xdr:colOff>
      <xdr:row>87</xdr:row>
      <xdr:rowOff>50167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35960"/>
          <a:ext cx="8890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87903</xdr:rowOff>
    </xdr:from>
    <xdr:to>
      <xdr:col>15</xdr:col>
      <xdr:colOff>82550</xdr:colOff>
      <xdr:row>87</xdr:row>
      <xdr:rowOff>19810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32603"/>
          <a:ext cx="889000" cy="10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47721</xdr:rowOff>
    </xdr:from>
    <xdr:to>
      <xdr:col>11</xdr:col>
      <xdr:colOff>31750</xdr:colOff>
      <xdr:row>86</xdr:row>
      <xdr:rowOff>87903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92421"/>
          <a:ext cx="889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135279</xdr:rowOff>
    </xdr:from>
    <xdr:to>
      <xdr:col>23</xdr:col>
      <xdr:colOff>184150</xdr:colOff>
      <xdr:row>87</xdr:row>
      <xdr:rowOff>65429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107356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170817</xdr:rowOff>
    </xdr:from>
    <xdr:to>
      <xdr:col>19</xdr:col>
      <xdr:colOff>184150</xdr:colOff>
      <xdr:row>87</xdr:row>
      <xdr:rowOff>100967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85744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0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140460</xdr:rowOff>
    </xdr:from>
    <xdr:to>
      <xdr:col>15</xdr:col>
      <xdr:colOff>133350</xdr:colOff>
      <xdr:row>87</xdr:row>
      <xdr:rowOff>70610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55387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37103</xdr:rowOff>
    </xdr:from>
    <xdr:to>
      <xdr:col>11</xdr:col>
      <xdr:colOff>82550</xdr:colOff>
      <xdr:row>86</xdr:row>
      <xdr:rowOff>138703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123480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6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168371</xdr:rowOff>
    </xdr:from>
    <xdr:to>
      <xdr:col>7</xdr:col>
      <xdr:colOff>31750</xdr:colOff>
      <xdr:row>86</xdr:row>
      <xdr:rowOff>98521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83298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前年度に比べて０．３ポイントの減であるが、類似団体平均との比較では前年度同様に２．０ポイント下回り低い水準となっている。今後も引き続き給与の適正化に努める。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8218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709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94505"/>
          <a:ext cx="889000" cy="5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127705</xdr:rowOff>
    </xdr:from>
    <xdr:to>
      <xdr:col>64</xdr:col>
      <xdr:colOff>152400</xdr:colOff>
      <xdr:row>81</xdr:row>
      <xdr:rowOff>57855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68032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51435</xdr:rowOff>
    </xdr:from>
    <xdr:to>
      <xdr:col>81</xdr:col>
      <xdr:colOff>44450</xdr:colOff>
      <xdr:row>64</xdr:row>
      <xdr:rowOff>135890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423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51435</xdr:rowOff>
    </xdr:from>
    <xdr:to>
      <xdr:col>77</xdr:col>
      <xdr:colOff>44450</xdr:colOff>
      <xdr:row>64</xdr:row>
      <xdr:rowOff>60053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2423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60053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294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56606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880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57167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635</xdr:rowOff>
    </xdr:from>
    <xdr:to>
      <xdr:col>77</xdr:col>
      <xdr:colOff>95250</xdr:colOff>
      <xdr:row>64</xdr:row>
      <xdr:rowOff>102235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87012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9253</xdr:rowOff>
    </xdr:from>
    <xdr:to>
      <xdr:col>73</xdr:col>
      <xdr:colOff>44450</xdr:colOff>
      <xdr:row>64</xdr:row>
      <xdr:rowOff>110853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95630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昨年度と比較して０．９ポイントの増となっている。類似団体平均との差９．１ポイントと昨年度と比べ開いている。</a:t>
          </a:r>
        </a:p>
        <a:p>
          <a:r>
            <a:rPr kumimoji="1" lang="ja-JP" altLang="en-US" sz="1300">
              <a:latin typeface="ＭＳ Ｐゴシック" panose="020B0600070205080204" pitchFamily="50" charset="-128"/>
              <a:ea typeface="ＭＳ Ｐゴシック" panose="020B0600070205080204" pitchFamily="50" charset="-128"/>
            </a:rPr>
            <a:t>　当町においては、下水道等の公営企業会計にかかる公営企業債の償還が今後５～１０年の期間でピークを迎えることに加え、一般会計においても子ども園整備事業やその他の施設統廃合にかかる新たな整備事業も加わることから、当面は悪化傾向に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122827</xdr:rowOff>
    </xdr:from>
    <xdr:to>
      <xdr:col>81</xdr:col>
      <xdr:colOff>44450</xdr:colOff>
      <xdr:row>44</xdr:row>
      <xdr:rowOff>13426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951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122827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433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60778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67673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331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134076</xdr:rowOff>
    </xdr:from>
    <xdr:to>
      <xdr:col>81</xdr:col>
      <xdr:colOff>95250</xdr:colOff>
      <xdr:row>44</xdr:row>
      <xdr:rowOff>64226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72027</xdr:rowOff>
    </xdr:from>
    <xdr:to>
      <xdr:col>77</xdr:col>
      <xdr:colOff>95250</xdr:colOff>
      <xdr:row>44</xdr:row>
      <xdr:rowOff>2177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158404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3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16873</xdr:rowOff>
    </xdr:from>
    <xdr:to>
      <xdr:col>64</xdr:col>
      <xdr:colOff>152400</xdr:colOff>
      <xdr:row>43</xdr:row>
      <xdr:rowOff>118473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103250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地方債現在高の増などにより、昨年度と比較して５．１ポイントの増加となっている。例年同様に類似団体平均、京都府平均を大きく上回っている。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公共施設の統廃合にかかる整備により、一般会計の地方債残高は増加することが予想され、加えて公営企業債の元利償還金に対して引き続き一般会計から繰り出す必要があることから、将来負担額は増加傾向にな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96460</xdr:rowOff>
    </xdr:from>
    <xdr:to>
      <xdr:col>81</xdr:col>
      <xdr:colOff>44450</xdr:colOff>
      <xdr:row>20</xdr:row>
      <xdr:rowOff>155061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2546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131173</xdr:rowOff>
    </xdr:from>
    <xdr:to>
      <xdr:col>77</xdr:col>
      <xdr:colOff>44450</xdr:colOff>
      <xdr:row>20</xdr:row>
      <xdr:rowOff>96460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3887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130024</xdr:rowOff>
    </xdr:from>
    <xdr:to>
      <xdr:col>72</xdr:col>
      <xdr:colOff>203200</xdr:colOff>
      <xdr:row>19</xdr:row>
      <xdr:rowOff>131173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38757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130024</xdr:rowOff>
    </xdr:from>
    <xdr:to>
      <xdr:col>68</xdr:col>
      <xdr:colOff>152400</xdr:colOff>
      <xdr:row>21</xdr:row>
      <xdr:rowOff>162863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387574"/>
          <a:ext cx="8890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104261</xdr:rowOff>
    </xdr:from>
    <xdr:to>
      <xdr:col>81</xdr:col>
      <xdr:colOff>95250</xdr:colOff>
      <xdr:row>21</xdr:row>
      <xdr:rowOff>34411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76338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45660</xdr:rowOff>
    </xdr:from>
    <xdr:to>
      <xdr:col>77</xdr:col>
      <xdr:colOff>95250</xdr:colOff>
      <xdr:row>20</xdr:row>
      <xdr:rowOff>147260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132037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6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80373</xdr:rowOff>
    </xdr:from>
    <xdr:to>
      <xdr:col>73</xdr:col>
      <xdr:colOff>44450</xdr:colOff>
      <xdr:row>20</xdr:row>
      <xdr:rowOff>10523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166750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79224</xdr:rowOff>
    </xdr:from>
    <xdr:to>
      <xdr:col>68</xdr:col>
      <xdr:colOff>203200</xdr:colOff>
      <xdr:row>20</xdr:row>
      <xdr:rowOff>9374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165601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112063</xdr:rowOff>
    </xdr:from>
    <xdr:to>
      <xdr:col>64</xdr:col>
      <xdr:colOff>152400</xdr:colOff>
      <xdr:row>22</xdr:row>
      <xdr:rowOff>42213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7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26990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79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後に進めてきた勧奨退職、採用調整等により、類似団体平均よりも１．９ポイント下回っているが、類似団体平均との差も縮まってきていることから、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38826</xdr:rowOff>
    </xdr:from>
    <xdr:to>
      <xdr:col>24</xdr:col>
      <xdr:colOff>25400</xdr:colOff>
      <xdr:row>36</xdr:row>
      <xdr:rowOff>71483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110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32294</xdr:rowOff>
    </xdr:from>
    <xdr:to>
      <xdr:col>19</xdr:col>
      <xdr:colOff>187325</xdr:colOff>
      <xdr:row>36</xdr:row>
      <xdr:rowOff>38826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32294</xdr:rowOff>
    </xdr:from>
    <xdr:to>
      <xdr:col>15</xdr:col>
      <xdr:colOff>98425</xdr:colOff>
      <xdr:row>36</xdr:row>
      <xdr:rowOff>51889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044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19231</xdr:rowOff>
    </xdr:from>
    <xdr:to>
      <xdr:col>11</xdr:col>
      <xdr:colOff>9525</xdr:colOff>
      <xdr:row>36</xdr:row>
      <xdr:rowOff>51889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20683</xdr:rowOff>
    </xdr:from>
    <xdr:to>
      <xdr:col>24</xdr:col>
      <xdr:colOff>76200</xdr:colOff>
      <xdr:row>36</xdr:row>
      <xdr:rowOff>122283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37210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159476</xdr:rowOff>
    </xdr:from>
    <xdr:to>
      <xdr:col>20</xdr:col>
      <xdr:colOff>38100</xdr:colOff>
      <xdr:row>36</xdr:row>
      <xdr:rowOff>89626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99803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152944</xdr:rowOff>
    </xdr:from>
    <xdr:to>
      <xdr:col>15</xdr:col>
      <xdr:colOff>149225</xdr:colOff>
      <xdr:row>36</xdr:row>
      <xdr:rowOff>83094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93271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1089</xdr:rowOff>
    </xdr:from>
    <xdr:to>
      <xdr:col>11</xdr:col>
      <xdr:colOff>60325</xdr:colOff>
      <xdr:row>36</xdr:row>
      <xdr:rowOff>102689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112866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139881</xdr:rowOff>
    </xdr:from>
    <xdr:to>
      <xdr:col>6</xdr:col>
      <xdr:colOff>171450</xdr:colOff>
      <xdr:row>36</xdr:row>
      <xdr:rowOff>70031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80208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類似団体平均と比べ１．９ポイント低い水準にあり、前年比でも０．２ポイントの減少となっている。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未だ合併以降の機能が重複する施設を複数維持しているが、今後は整理、統合といった抜本的な改革の議論を進めていく必要がある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8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14</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類似団体平均を７．６ポイント上回っている。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その要因としては、下水道特別会計への繰出金が大きい。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60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62230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60960</xdr:rowOff>
    </xdr:from>
    <xdr:to>
      <xdr:col>82</xdr:col>
      <xdr:colOff>158750</xdr:colOff>
      <xdr:row>60</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140987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３ポイント増加している。一部事務組合の建設事業への負担金の増が要因である。増加要素はあるものの、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36</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009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２０．４ポイントと昨年度と比較して０．２ポイント減少であり、減少傾向で推移しているが、類似団体平均との比較では大きく上回っている。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型事業に充てた起債の償還により公債費は増加傾向にあり、今後の起債発行についても、平成２９年度終了の認定こども園以外のこども園建設などの大規模事業が実施・計画されており、補助金や有利な地方債の選択などにも努めなければならない。</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71482</xdr:rowOff>
    </xdr:from>
    <xdr:to>
      <xdr:col>24</xdr:col>
      <xdr:colOff>25400</xdr:colOff>
      <xdr:row>80</xdr:row>
      <xdr:rowOff>84545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874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84545</xdr:rowOff>
    </xdr:from>
    <xdr:to>
      <xdr:col>19</xdr:col>
      <xdr:colOff>187325</xdr:colOff>
      <xdr:row>80</xdr:row>
      <xdr:rowOff>110671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8005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80</xdr:row>
      <xdr:rowOff>136798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8266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136798</xdr:rowOff>
    </xdr:from>
    <xdr:to>
      <xdr:col>11</xdr:col>
      <xdr:colOff>9525</xdr:colOff>
      <xdr:row>80</xdr:row>
      <xdr:rowOff>162923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8527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20682</xdr:rowOff>
    </xdr:from>
    <xdr:to>
      <xdr:col>24</xdr:col>
      <xdr:colOff>76200</xdr:colOff>
      <xdr:row>80</xdr:row>
      <xdr:rowOff>122282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164209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33745</xdr:rowOff>
    </xdr:from>
    <xdr:to>
      <xdr:col>20</xdr:col>
      <xdr:colOff>38100</xdr:colOff>
      <xdr:row>80</xdr:row>
      <xdr:rowOff>135345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120122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85998</xdr:rowOff>
    </xdr:from>
    <xdr:to>
      <xdr:col>11</xdr:col>
      <xdr:colOff>60325</xdr:colOff>
      <xdr:row>81</xdr:row>
      <xdr:rowOff>16148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925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112123</xdr:rowOff>
    </xdr:from>
    <xdr:to>
      <xdr:col>6</xdr:col>
      <xdr:colOff>171450</xdr:colOff>
      <xdr:row>81</xdr:row>
      <xdr:rowOff>42273</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27050</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類似団体と比較して平均を２．５ポイント上回っている。人件費、扶助費、物件費、補助費は類似団体平均を下回っているが、本比率で類似団体平均をやや上回るのは、他会計繰出金が多額であることが要因である。</a:t>
          </a:r>
        </a:p>
        <a:p>
          <a:r>
            <a:rPr kumimoji="1" lang="ja-JP" altLang="en-US" sz="1200">
              <a:latin typeface="ＭＳ Ｐゴシック" panose="020B0600070205080204" pitchFamily="50" charset="-128"/>
              <a:ea typeface="ＭＳ Ｐゴシック" panose="020B0600070205080204" pitchFamily="50" charset="-128"/>
            </a:rPr>
            <a:t>　また、本比率と公債費の比率の合計で類似団体平均値を大きく超える現状から、公債費がかなりのウエイトを占めていることがわかる。今後は実質公債費率等の指標の動きに注視し公債費を抑制していかなければならない</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78</xdr:row>
      <xdr:rowOff>73661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401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78</xdr:row>
      <xdr:rowOff>27939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974320"/>
          <a:ext cx="889000" cy="4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115570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91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119380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98093</xdr:rowOff>
    </xdr:from>
    <xdr:to>
      <xdr:col>29</xdr:col>
      <xdr:colOff>127000</xdr:colOff>
      <xdr:row>14</xdr:row>
      <xdr:rowOff>99726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46018"/>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99726</xdr:rowOff>
    </xdr:from>
    <xdr:to>
      <xdr:col>26</xdr:col>
      <xdr:colOff>50800</xdr:colOff>
      <xdr:row>14</xdr:row>
      <xdr:rowOff>146589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4765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123925</xdr:rowOff>
    </xdr:from>
    <xdr:to>
      <xdr:col>22</xdr:col>
      <xdr:colOff>114300</xdr:colOff>
      <xdr:row>14</xdr:row>
      <xdr:rowOff>146589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71850"/>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123925</xdr:rowOff>
    </xdr:from>
    <xdr:to>
      <xdr:col>18</xdr:col>
      <xdr:colOff>177800</xdr:colOff>
      <xdr:row>15</xdr:row>
      <xdr:rowOff>71183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71850"/>
          <a:ext cx="698500" cy="1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47293</xdr:rowOff>
    </xdr:from>
    <xdr:to>
      <xdr:col>29</xdr:col>
      <xdr:colOff>177800</xdr:colOff>
      <xdr:row>14</xdr:row>
      <xdr:rowOff>148893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63820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48926</xdr:rowOff>
    </xdr:from>
    <xdr:to>
      <xdr:col>26</xdr:col>
      <xdr:colOff>101600</xdr:colOff>
      <xdr:row>14</xdr:row>
      <xdr:rowOff>150526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160703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6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95789</xdr:rowOff>
    </xdr:from>
    <xdr:to>
      <xdr:col>22</xdr:col>
      <xdr:colOff>165100</xdr:colOff>
      <xdr:row>15</xdr:row>
      <xdr:rowOff>25939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4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36116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1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73125</xdr:rowOff>
    </xdr:from>
    <xdr:to>
      <xdr:col>19</xdr:col>
      <xdr:colOff>38100</xdr:colOff>
      <xdr:row>15</xdr:row>
      <xdr:rowOff>3275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20383</xdr:rowOff>
    </xdr:from>
    <xdr:to>
      <xdr:col>15</xdr:col>
      <xdr:colOff>101600</xdr:colOff>
      <xdr:row>15</xdr:row>
      <xdr:rowOff>121983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132160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58610</xdr:rowOff>
    </xdr:from>
    <xdr:to>
      <xdr:col>29</xdr:col>
      <xdr:colOff>127000</xdr:colOff>
      <xdr:row>34</xdr:row>
      <xdr:rowOff>59487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26060"/>
          <a:ext cx="647700" cy="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59487</xdr:rowOff>
    </xdr:from>
    <xdr:to>
      <xdr:col>26</xdr:col>
      <xdr:colOff>50800</xdr:colOff>
      <xdr:row>34</xdr:row>
      <xdr:rowOff>201847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26937"/>
          <a:ext cx="698500" cy="14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194437</xdr:rowOff>
    </xdr:from>
    <xdr:to>
      <xdr:col>22</xdr:col>
      <xdr:colOff>114300</xdr:colOff>
      <xdr:row>34</xdr:row>
      <xdr:rowOff>201847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61887"/>
          <a:ext cx="6985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194437</xdr:rowOff>
    </xdr:from>
    <xdr:to>
      <xdr:col>18</xdr:col>
      <xdr:colOff>177800</xdr:colOff>
      <xdr:row>34</xdr:row>
      <xdr:rowOff>216249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61887"/>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7810</xdr:rowOff>
    </xdr:from>
    <xdr:to>
      <xdr:col>29</xdr:col>
      <xdr:colOff>177800</xdr:colOff>
      <xdr:row>34</xdr:row>
      <xdr:rowOff>109410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259287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8687</xdr:rowOff>
    </xdr:from>
    <xdr:to>
      <xdr:col>26</xdr:col>
      <xdr:colOff>101600</xdr:colOff>
      <xdr:row>34</xdr:row>
      <xdr:rowOff>110287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120464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4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151047</xdr:rowOff>
    </xdr:from>
    <xdr:to>
      <xdr:col>22</xdr:col>
      <xdr:colOff>165100</xdr:colOff>
      <xdr:row>34</xdr:row>
      <xdr:rowOff>252647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1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262824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8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143637</xdr:rowOff>
    </xdr:from>
    <xdr:to>
      <xdr:col>19</xdr:col>
      <xdr:colOff>38100</xdr:colOff>
      <xdr:row>34</xdr:row>
      <xdr:rowOff>245237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255414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7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165449</xdr:rowOff>
    </xdr:from>
    <xdr:to>
      <xdr:col>15</xdr:col>
      <xdr:colOff>101600</xdr:colOff>
      <xdr:row>34</xdr:row>
      <xdr:rowOff>267049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277226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0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97915</xdr:rowOff>
    </xdr:from>
    <xdr:to>
      <xdr:col>24</xdr:col>
      <xdr:colOff>63500</xdr:colOff>
      <xdr:row>35</xdr:row>
      <xdr:rowOff>128972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8665"/>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128972</xdr:rowOff>
    </xdr:from>
    <xdr:to>
      <xdr:col>19</xdr:col>
      <xdr:colOff>177800</xdr:colOff>
      <xdr:row>35</xdr:row>
      <xdr:rowOff>152845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9722"/>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152845</xdr:rowOff>
    </xdr:from>
    <xdr:to>
      <xdr:col>15</xdr:col>
      <xdr:colOff>50800</xdr:colOff>
      <xdr:row>35</xdr:row>
      <xdr:rowOff>154167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3595"/>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154167</xdr:rowOff>
    </xdr:from>
    <xdr:to>
      <xdr:col>10</xdr:col>
      <xdr:colOff>114300</xdr:colOff>
      <xdr:row>36</xdr:row>
      <xdr:rowOff>27065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4917"/>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47115</xdr:rowOff>
    </xdr:from>
    <xdr:to>
      <xdr:col>24</xdr:col>
      <xdr:colOff>114300</xdr:colOff>
      <xdr:row>35</xdr:row>
      <xdr:rowOff>148715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69992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78172</xdr:rowOff>
    </xdr:from>
    <xdr:to>
      <xdr:col>20</xdr:col>
      <xdr:colOff>38100</xdr:colOff>
      <xdr:row>36</xdr:row>
      <xdr:rowOff>8322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102045</xdr:rowOff>
    </xdr:from>
    <xdr:to>
      <xdr:col>15</xdr:col>
      <xdr:colOff>101600</xdr:colOff>
      <xdr:row>36</xdr:row>
      <xdr:rowOff>32195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48722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103367</xdr:rowOff>
    </xdr:from>
    <xdr:to>
      <xdr:col>10</xdr:col>
      <xdr:colOff>165100</xdr:colOff>
      <xdr:row>36</xdr:row>
      <xdr:rowOff>33517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50044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147715</xdr:rowOff>
    </xdr:from>
    <xdr:to>
      <xdr:col>6</xdr:col>
      <xdr:colOff>38100</xdr:colOff>
      <xdr:row>36</xdr:row>
      <xdr:rowOff>77865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94392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151117</xdr:rowOff>
    </xdr:from>
    <xdr:to>
      <xdr:col>24</xdr:col>
      <xdr:colOff>63500</xdr:colOff>
      <xdr:row>55</xdr:row>
      <xdr:rowOff>27572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09417"/>
          <a:ext cx="8382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151117</xdr:rowOff>
    </xdr:from>
    <xdr:to>
      <xdr:col>19</xdr:col>
      <xdr:colOff>177800</xdr:colOff>
      <xdr:row>55</xdr:row>
      <xdr:rowOff>3911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9417"/>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3911</xdr:rowOff>
    </xdr:from>
    <xdr:to>
      <xdr:col>15</xdr:col>
      <xdr:colOff>50800</xdr:colOff>
      <xdr:row>55</xdr:row>
      <xdr:rowOff>85839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33661"/>
          <a:ext cx="889000" cy="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85839</xdr:rowOff>
    </xdr:from>
    <xdr:to>
      <xdr:col>10</xdr:col>
      <xdr:colOff>114300</xdr:colOff>
      <xdr:row>55</xdr:row>
      <xdr:rowOff>93320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1558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148222</xdr:rowOff>
    </xdr:from>
    <xdr:to>
      <xdr:col>24</xdr:col>
      <xdr:colOff>114300</xdr:colOff>
      <xdr:row>55</xdr:row>
      <xdr:rowOff>78372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171099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100317</xdr:rowOff>
    </xdr:from>
    <xdr:to>
      <xdr:col>20</xdr:col>
      <xdr:colOff>38100</xdr:colOff>
      <xdr:row>55</xdr:row>
      <xdr:rowOff>30467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46994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124561</xdr:rowOff>
    </xdr:from>
    <xdr:to>
      <xdr:col>15</xdr:col>
      <xdr:colOff>101600</xdr:colOff>
      <xdr:row>55</xdr:row>
      <xdr:rowOff>54711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71238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35039</xdr:rowOff>
    </xdr:from>
    <xdr:to>
      <xdr:col>10</xdr:col>
      <xdr:colOff>165100</xdr:colOff>
      <xdr:row>55</xdr:row>
      <xdr:rowOff>136639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153166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42520</xdr:rowOff>
    </xdr:from>
    <xdr:to>
      <xdr:col>6</xdr:col>
      <xdr:colOff>38100</xdr:colOff>
      <xdr:row>55</xdr:row>
      <xdr:rowOff>144120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160647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64901</xdr:rowOff>
    </xdr:from>
    <xdr:to>
      <xdr:col>24</xdr:col>
      <xdr:colOff>63500</xdr:colOff>
      <xdr:row>77</xdr:row>
      <xdr:rowOff>99558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6551"/>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61336</xdr:rowOff>
    </xdr:from>
    <xdr:to>
      <xdr:col>19</xdr:col>
      <xdr:colOff>177800</xdr:colOff>
      <xdr:row>77</xdr:row>
      <xdr:rowOff>99558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2986"/>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61336</xdr:rowOff>
    </xdr:from>
    <xdr:to>
      <xdr:col>15</xdr:col>
      <xdr:colOff>50800</xdr:colOff>
      <xdr:row>77</xdr:row>
      <xdr:rowOff>127081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2986"/>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115103</xdr:rowOff>
    </xdr:from>
    <xdr:to>
      <xdr:col>10</xdr:col>
      <xdr:colOff>114300</xdr:colOff>
      <xdr:row>77</xdr:row>
      <xdr:rowOff>127081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6753"/>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14101</xdr:rowOff>
    </xdr:from>
    <xdr:to>
      <xdr:col>24</xdr:col>
      <xdr:colOff>114300</xdr:colOff>
      <xdr:row>77</xdr:row>
      <xdr:rowOff>115701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163978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10536</xdr:rowOff>
    </xdr:from>
    <xdr:to>
      <xdr:col>15</xdr:col>
      <xdr:colOff>101600</xdr:colOff>
      <xdr:row>77</xdr:row>
      <xdr:rowOff>112136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103263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76281</xdr:rowOff>
    </xdr:from>
    <xdr:to>
      <xdr:col>10</xdr:col>
      <xdr:colOff>165100</xdr:colOff>
      <xdr:row>78</xdr:row>
      <xdr:rowOff>6431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169008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7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64303</xdr:rowOff>
    </xdr:from>
    <xdr:to>
      <xdr:col>6</xdr:col>
      <xdr:colOff>38100</xdr:colOff>
      <xdr:row>77</xdr:row>
      <xdr:rowOff>165903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157030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162308</xdr:rowOff>
    </xdr:from>
    <xdr:to>
      <xdr:col>24</xdr:col>
      <xdr:colOff>63500</xdr:colOff>
      <xdr:row>95</xdr:row>
      <xdr:rowOff>15844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78608"/>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162308</xdr:rowOff>
    </xdr:from>
    <xdr:to>
      <xdr:col>19</xdr:col>
      <xdr:colOff>177800</xdr:colOff>
      <xdr:row>94</xdr:row>
      <xdr:rowOff>163931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7860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163931</xdr:rowOff>
    </xdr:from>
    <xdr:to>
      <xdr:col>15</xdr:col>
      <xdr:colOff>50800</xdr:colOff>
      <xdr:row>95</xdr:row>
      <xdr:rowOff>110051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80231"/>
          <a:ext cx="8890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36807</xdr:rowOff>
    </xdr:from>
    <xdr:to>
      <xdr:col>10</xdr:col>
      <xdr:colOff>114300</xdr:colOff>
      <xdr:row>95</xdr:row>
      <xdr:rowOff>110051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32455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136494</xdr:rowOff>
    </xdr:from>
    <xdr:to>
      <xdr:col>24</xdr:col>
      <xdr:colOff>114300</xdr:colOff>
      <xdr:row>95</xdr:row>
      <xdr:rowOff>66644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159371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111508</xdr:rowOff>
    </xdr:from>
    <xdr:to>
      <xdr:col>20</xdr:col>
      <xdr:colOff>38100</xdr:colOff>
      <xdr:row>95</xdr:row>
      <xdr:rowOff>41658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58185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113131</xdr:rowOff>
    </xdr:from>
    <xdr:to>
      <xdr:col>15</xdr:col>
      <xdr:colOff>101600</xdr:colOff>
      <xdr:row>95</xdr:row>
      <xdr:rowOff>43281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59808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59251</xdr:rowOff>
    </xdr:from>
    <xdr:to>
      <xdr:col>10</xdr:col>
      <xdr:colOff>165100</xdr:colOff>
      <xdr:row>95</xdr:row>
      <xdr:rowOff>160851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157457</xdr:rowOff>
    </xdr:from>
    <xdr:to>
      <xdr:col>6</xdr:col>
      <xdr:colOff>38100</xdr:colOff>
      <xdr:row>95</xdr:row>
      <xdr:rowOff>87607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104134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30848</xdr:rowOff>
    </xdr:from>
    <xdr:to>
      <xdr:col>55</xdr:col>
      <xdr:colOff>0</xdr:colOff>
      <xdr:row>35</xdr:row>
      <xdr:rowOff>33058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31598"/>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30848</xdr:rowOff>
    </xdr:from>
    <xdr:to>
      <xdr:col>50</xdr:col>
      <xdr:colOff>114300</xdr:colOff>
      <xdr:row>36</xdr:row>
      <xdr:rowOff>61071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31598"/>
          <a:ext cx="889000" cy="2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61071</xdr:rowOff>
    </xdr:from>
    <xdr:to>
      <xdr:col>45</xdr:col>
      <xdr:colOff>177800</xdr:colOff>
      <xdr:row>36</xdr:row>
      <xdr:rowOff>76721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33271"/>
          <a:ext cx="889000" cy="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76721</xdr:rowOff>
    </xdr:from>
    <xdr:to>
      <xdr:col>41</xdr:col>
      <xdr:colOff>50800</xdr:colOff>
      <xdr:row>37</xdr:row>
      <xdr:rowOff>2959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48921"/>
          <a:ext cx="8890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153708</xdr:rowOff>
    </xdr:from>
    <xdr:to>
      <xdr:col>55</xdr:col>
      <xdr:colOff>50800</xdr:colOff>
      <xdr:row>35</xdr:row>
      <xdr:rowOff>83858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5135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151498</xdr:rowOff>
    </xdr:from>
    <xdr:to>
      <xdr:col>50</xdr:col>
      <xdr:colOff>165100</xdr:colOff>
      <xdr:row>35</xdr:row>
      <xdr:rowOff>81648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98175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10271</xdr:rowOff>
    </xdr:from>
    <xdr:to>
      <xdr:col>46</xdr:col>
      <xdr:colOff>38100</xdr:colOff>
      <xdr:row>36</xdr:row>
      <xdr:rowOff>111871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25921</xdr:rowOff>
    </xdr:from>
    <xdr:to>
      <xdr:col>41</xdr:col>
      <xdr:colOff>101600</xdr:colOff>
      <xdr:row>36</xdr:row>
      <xdr:rowOff>127521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144048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123609</xdr:rowOff>
    </xdr:from>
    <xdr:to>
      <xdr:col>36</xdr:col>
      <xdr:colOff>165100</xdr:colOff>
      <xdr:row>37</xdr:row>
      <xdr:rowOff>53759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70286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25737</xdr:rowOff>
    </xdr:from>
    <xdr:to>
      <xdr:col>55</xdr:col>
      <xdr:colOff>0</xdr:colOff>
      <xdr:row>58</xdr:row>
      <xdr:rowOff>81592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55487"/>
          <a:ext cx="838200" cy="5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127584</xdr:rowOff>
    </xdr:from>
    <xdr:to>
      <xdr:col>50</xdr:col>
      <xdr:colOff>114300</xdr:colOff>
      <xdr:row>55</xdr:row>
      <xdr:rowOff>25737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42984"/>
          <a:ext cx="889000" cy="4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127584</xdr:rowOff>
    </xdr:from>
    <xdr:to>
      <xdr:col>45</xdr:col>
      <xdr:colOff>177800</xdr:colOff>
      <xdr:row>54</xdr:row>
      <xdr:rowOff>145111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42984"/>
          <a:ext cx="8890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145111</xdr:rowOff>
    </xdr:from>
    <xdr:to>
      <xdr:col>41</xdr:col>
      <xdr:colOff>50800</xdr:colOff>
      <xdr:row>56</xdr:row>
      <xdr:rowOff>97202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03411"/>
          <a:ext cx="889000" cy="2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30792</xdr:rowOff>
    </xdr:from>
    <xdr:to>
      <xdr:col>55</xdr:col>
      <xdr:colOff>50800</xdr:colOff>
      <xdr:row>58</xdr:row>
      <xdr:rowOff>132392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117169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146387</xdr:rowOff>
    </xdr:from>
    <xdr:to>
      <xdr:col>50</xdr:col>
      <xdr:colOff>165100</xdr:colOff>
      <xdr:row>55</xdr:row>
      <xdr:rowOff>76537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93064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76784</xdr:rowOff>
    </xdr:from>
    <xdr:to>
      <xdr:col>46</xdr:col>
      <xdr:colOff>38100</xdr:colOff>
      <xdr:row>53</xdr:row>
      <xdr:rowOff>6934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23461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94311</xdr:rowOff>
    </xdr:from>
    <xdr:to>
      <xdr:col>41</xdr:col>
      <xdr:colOff>101600</xdr:colOff>
      <xdr:row>55</xdr:row>
      <xdr:rowOff>24461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40988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46402</xdr:rowOff>
    </xdr:from>
    <xdr:to>
      <xdr:col>36</xdr:col>
      <xdr:colOff>165100</xdr:colOff>
      <xdr:row>56</xdr:row>
      <xdr:rowOff>148002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139129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107011</xdr:rowOff>
    </xdr:from>
    <xdr:to>
      <xdr:col>55</xdr:col>
      <xdr:colOff>0</xdr:colOff>
      <xdr:row>79</xdr:row>
      <xdr:rowOff>32296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08661"/>
          <a:ext cx="838200" cy="2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10668</xdr:rowOff>
    </xdr:from>
    <xdr:to>
      <xdr:col>50</xdr:col>
      <xdr:colOff>114300</xdr:colOff>
      <xdr:row>77</xdr:row>
      <xdr:rowOff>107011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526518"/>
          <a:ext cx="889000" cy="7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10668</xdr:rowOff>
    </xdr:from>
    <xdr:to>
      <xdr:col>45</xdr:col>
      <xdr:colOff>177800</xdr:colOff>
      <xdr:row>75</xdr:row>
      <xdr:rowOff>145072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526518"/>
          <a:ext cx="889000" cy="4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145072</xdr:rowOff>
    </xdr:from>
    <xdr:to>
      <xdr:col>41</xdr:col>
      <xdr:colOff>50800</xdr:colOff>
      <xdr:row>76</xdr:row>
      <xdr:rowOff>118656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03822"/>
          <a:ext cx="8890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152946</xdr:rowOff>
    </xdr:from>
    <xdr:to>
      <xdr:col>55</xdr:col>
      <xdr:colOff>50800</xdr:colOff>
      <xdr:row>79</xdr:row>
      <xdr:rowOff>83096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67873</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56211</xdr:rowOff>
    </xdr:from>
    <xdr:to>
      <xdr:col>50</xdr:col>
      <xdr:colOff>165100</xdr:colOff>
      <xdr:row>77</xdr:row>
      <xdr:rowOff>157811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131318</xdr:rowOff>
    </xdr:from>
    <xdr:to>
      <xdr:col>46</xdr:col>
      <xdr:colOff>38100</xdr:colOff>
      <xdr:row>73</xdr:row>
      <xdr:rowOff>61468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4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77995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2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94272</xdr:rowOff>
    </xdr:from>
    <xdr:to>
      <xdr:col>41</xdr:col>
      <xdr:colOff>101600</xdr:colOff>
      <xdr:row>76</xdr:row>
      <xdr:rowOff>24422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40949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67856</xdr:rowOff>
    </xdr:from>
    <xdr:to>
      <xdr:col>36</xdr:col>
      <xdr:colOff>165100</xdr:colOff>
      <xdr:row>76</xdr:row>
      <xdr:rowOff>169456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14533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126980</xdr:rowOff>
    </xdr:from>
    <xdr:to>
      <xdr:col>55</xdr:col>
      <xdr:colOff>0</xdr:colOff>
      <xdr:row>98</xdr:row>
      <xdr:rowOff>33041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14730"/>
          <a:ext cx="838200" cy="4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126980</xdr:rowOff>
    </xdr:from>
    <xdr:to>
      <xdr:col>50</xdr:col>
      <xdr:colOff>114300</xdr:colOff>
      <xdr:row>97</xdr:row>
      <xdr:rowOff>96298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14730"/>
          <a:ext cx="889000" cy="3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50171</xdr:rowOff>
    </xdr:from>
    <xdr:to>
      <xdr:col>45</xdr:col>
      <xdr:colOff>177800</xdr:colOff>
      <xdr:row>97</xdr:row>
      <xdr:rowOff>96298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80821"/>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50171</xdr:rowOff>
    </xdr:from>
    <xdr:to>
      <xdr:col>41</xdr:col>
      <xdr:colOff>50800</xdr:colOff>
      <xdr:row>98</xdr:row>
      <xdr:rowOff>119256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80821"/>
          <a:ext cx="889000" cy="2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153691</xdr:rowOff>
    </xdr:from>
    <xdr:to>
      <xdr:col>55</xdr:col>
      <xdr:colOff>50800</xdr:colOff>
      <xdr:row>98</xdr:row>
      <xdr:rowOff>83841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68618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76180</xdr:rowOff>
    </xdr:from>
    <xdr:to>
      <xdr:col>50</xdr:col>
      <xdr:colOff>165100</xdr:colOff>
      <xdr:row>96</xdr:row>
      <xdr:rowOff>6330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22857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45498</xdr:rowOff>
    </xdr:from>
    <xdr:to>
      <xdr:col>46</xdr:col>
      <xdr:colOff>38100</xdr:colOff>
      <xdr:row>97</xdr:row>
      <xdr:rowOff>147098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138225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170821</xdr:rowOff>
    </xdr:from>
    <xdr:to>
      <xdr:col>41</xdr:col>
      <xdr:colOff>101600</xdr:colOff>
      <xdr:row>97</xdr:row>
      <xdr:rowOff>100971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117498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68456</xdr:rowOff>
    </xdr:from>
    <xdr:to>
      <xdr:col>36</xdr:col>
      <xdr:colOff>165100</xdr:colOff>
      <xdr:row>98</xdr:row>
      <xdr:rowOff>170056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161183</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161006</xdr:rowOff>
    </xdr:from>
    <xdr:to>
      <xdr:col>85</xdr:col>
      <xdr:colOff>127000</xdr:colOff>
      <xdr:row>37</xdr:row>
      <xdr:rowOff>25354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818856"/>
          <a:ext cx="838200" cy="5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25354</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369004"/>
          <a:ext cx="889000" cy="2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132385</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118532</xdr:rowOff>
    </xdr:from>
    <xdr:to>
      <xdr:col>71</xdr:col>
      <xdr:colOff>177800</xdr:colOff>
      <xdr:row>38</xdr:row>
      <xdr:rowOff>132385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3363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110206</xdr:rowOff>
    </xdr:from>
    <xdr:to>
      <xdr:col>85</xdr:col>
      <xdr:colOff>177800</xdr:colOff>
      <xdr:row>34</xdr:row>
      <xdr:rowOff>40356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7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133083</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6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146004</xdr:rowOff>
    </xdr:from>
    <xdr:to>
      <xdr:col>81</xdr:col>
      <xdr:colOff>101600</xdr:colOff>
      <xdr:row>37</xdr:row>
      <xdr:rowOff>76154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92681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81585</xdr:rowOff>
    </xdr:from>
    <xdr:to>
      <xdr:col>72</xdr:col>
      <xdr:colOff>38100</xdr:colOff>
      <xdr:row>39</xdr:row>
      <xdr:rowOff>11735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2862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67732</xdr:rowOff>
    </xdr:from>
    <xdr:to>
      <xdr:col>67</xdr:col>
      <xdr:colOff>101600</xdr:colOff>
      <xdr:row>38</xdr:row>
      <xdr:rowOff>169332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160459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121118</xdr:rowOff>
    </xdr:from>
    <xdr:to>
      <xdr:col>85</xdr:col>
      <xdr:colOff>127000</xdr:colOff>
      <xdr:row>72</xdr:row>
      <xdr:rowOff>126311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65518"/>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112775</xdr:rowOff>
    </xdr:from>
    <xdr:to>
      <xdr:col>81</xdr:col>
      <xdr:colOff>50800</xdr:colOff>
      <xdr:row>72</xdr:row>
      <xdr:rowOff>126311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457175"/>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61747</xdr:rowOff>
    </xdr:from>
    <xdr:to>
      <xdr:col>76</xdr:col>
      <xdr:colOff>114300</xdr:colOff>
      <xdr:row>72</xdr:row>
      <xdr:rowOff>112775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406147"/>
          <a:ext cx="889000" cy="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61747</xdr:rowOff>
    </xdr:from>
    <xdr:to>
      <xdr:col>71</xdr:col>
      <xdr:colOff>177800</xdr:colOff>
      <xdr:row>72</xdr:row>
      <xdr:rowOff>91302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40614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70318</xdr:rowOff>
    </xdr:from>
    <xdr:to>
      <xdr:col>85</xdr:col>
      <xdr:colOff>177800</xdr:colOff>
      <xdr:row>73</xdr:row>
      <xdr:rowOff>468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93195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75511</xdr:rowOff>
    </xdr:from>
    <xdr:to>
      <xdr:col>81</xdr:col>
      <xdr:colOff>101600</xdr:colOff>
      <xdr:row>73</xdr:row>
      <xdr:rowOff>5661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22188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61975</xdr:rowOff>
    </xdr:from>
    <xdr:to>
      <xdr:col>76</xdr:col>
      <xdr:colOff>165100</xdr:colOff>
      <xdr:row>72</xdr:row>
      <xdr:rowOff>163575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8652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1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10947</xdr:rowOff>
    </xdr:from>
    <xdr:to>
      <xdr:col>72</xdr:col>
      <xdr:colOff>38100</xdr:colOff>
      <xdr:row>72</xdr:row>
      <xdr:rowOff>112547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129074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40502</xdr:rowOff>
    </xdr:from>
    <xdr:to>
      <xdr:col>67</xdr:col>
      <xdr:colOff>101600</xdr:colOff>
      <xdr:row>72</xdr:row>
      <xdr:rowOff>142102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158629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135060</xdr:rowOff>
    </xdr:from>
    <xdr:to>
      <xdr:col>85</xdr:col>
      <xdr:colOff>127000</xdr:colOff>
      <xdr:row>98</xdr:row>
      <xdr:rowOff>138159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37160"/>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131246</xdr:rowOff>
    </xdr:from>
    <xdr:to>
      <xdr:col>81</xdr:col>
      <xdr:colOff>50800</xdr:colOff>
      <xdr:row>98</xdr:row>
      <xdr:rowOff>138159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33346"/>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56224</xdr:rowOff>
    </xdr:from>
    <xdr:to>
      <xdr:col>76</xdr:col>
      <xdr:colOff>114300</xdr:colOff>
      <xdr:row>98</xdr:row>
      <xdr:rowOff>131246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58324"/>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56224</xdr:rowOff>
    </xdr:from>
    <xdr:to>
      <xdr:col>71</xdr:col>
      <xdr:colOff>177800</xdr:colOff>
      <xdr:row>98</xdr:row>
      <xdr:rowOff>102329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58324"/>
          <a:ext cx="8890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84260</xdr:rowOff>
    </xdr:from>
    <xdr:to>
      <xdr:col>85</xdr:col>
      <xdr:colOff>177800</xdr:colOff>
      <xdr:row>99</xdr:row>
      <xdr:rowOff>14410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170637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87359</xdr:rowOff>
    </xdr:from>
    <xdr:to>
      <xdr:col>81</xdr:col>
      <xdr:colOff>101600</xdr:colOff>
      <xdr:row>99</xdr:row>
      <xdr:rowOff>17509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8636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2017" y="1698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80446</xdr:rowOff>
    </xdr:from>
    <xdr:to>
      <xdr:col>76</xdr:col>
      <xdr:colOff>165100</xdr:colOff>
      <xdr:row>99</xdr:row>
      <xdr:rowOff>10596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1723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5424</xdr:rowOff>
    </xdr:from>
    <xdr:to>
      <xdr:col>72</xdr:col>
      <xdr:colOff>38100</xdr:colOff>
      <xdr:row>98</xdr:row>
      <xdr:rowOff>107024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123551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51529</xdr:rowOff>
    </xdr:from>
    <xdr:to>
      <xdr:col>67</xdr:col>
      <xdr:colOff>101600</xdr:colOff>
      <xdr:row>98</xdr:row>
      <xdr:rowOff>153129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144256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4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163475</xdr:rowOff>
    </xdr:from>
    <xdr:to>
      <xdr:col>116</xdr:col>
      <xdr:colOff>63500</xdr:colOff>
      <xdr:row>59</xdr:row>
      <xdr:rowOff>9322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07575"/>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152044</xdr:rowOff>
    </xdr:from>
    <xdr:to>
      <xdr:col>111</xdr:col>
      <xdr:colOff>177800</xdr:colOff>
      <xdr:row>58</xdr:row>
      <xdr:rowOff>163475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9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152044</xdr:rowOff>
    </xdr:from>
    <xdr:to>
      <xdr:col>107</xdr:col>
      <xdr:colOff>50800</xdr:colOff>
      <xdr:row>58</xdr:row>
      <xdr:rowOff>156311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9614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156311</xdr:rowOff>
    </xdr:from>
    <xdr:to>
      <xdr:col>102</xdr:col>
      <xdr:colOff>114300</xdr:colOff>
      <xdr:row>58</xdr:row>
      <xdr:rowOff>169418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00411"/>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129972</xdr:rowOff>
    </xdr:from>
    <xdr:to>
      <xdr:col>116</xdr:col>
      <xdr:colOff>114300</xdr:colOff>
      <xdr:row>59</xdr:row>
      <xdr:rowOff>60122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44899</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112675</xdr:rowOff>
    </xdr:from>
    <xdr:to>
      <xdr:col>112</xdr:col>
      <xdr:colOff>38100</xdr:colOff>
      <xdr:row>59</xdr:row>
      <xdr:rowOff>42825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33952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4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101244</xdr:rowOff>
    </xdr:from>
    <xdr:to>
      <xdr:col>107</xdr:col>
      <xdr:colOff>101600</xdr:colOff>
      <xdr:row>59</xdr:row>
      <xdr:rowOff>31394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22521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3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105511</xdr:rowOff>
    </xdr:from>
    <xdr:to>
      <xdr:col>102</xdr:col>
      <xdr:colOff>165100</xdr:colOff>
      <xdr:row>59</xdr:row>
      <xdr:rowOff>35661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26788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118618</xdr:rowOff>
    </xdr:from>
    <xdr:to>
      <xdr:col>98</xdr:col>
      <xdr:colOff>38100</xdr:colOff>
      <xdr:row>59</xdr:row>
      <xdr:rowOff>48768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39895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99809</xdr:rowOff>
    </xdr:from>
    <xdr:to>
      <xdr:col>116</xdr:col>
      <xdr:colOff>63500</xdr:colOff>
      <xdr:row>71</xdr:row>
      <xdr:rowOff>144558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272759"/>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40583</xdr:rowOff>
    </xdr:from>
    <xdr:to>
      <xdr:col>111</xdr:col>
      <xdr:colOff>177800</xdr:colOff>
      <xdr:row>71</xdr:row>
      <xdr:rowOff>144558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213533"/>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40583</xdr:rowOff>
    </xdr:from>
    <xdr:to>
      <xdr:col>107</xdr:col>
      <xdr:colOff>50800</xdr:colOff>
      <xdr:row>71</xdr:row>
      <xdr:rowOff>133680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213533"/>
          <a:ext cx="8890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133680</xdr:rowOff>
    </xdr:from>
    <xdr:to>
      <xdr:col>102</xdr:col>
      <xdr:colOff>114300</xdr:colOff>
      <xdr:row>72</xdr:row>
      <xdr:rowOff>978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30663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49009</xdr:rowOff>
    </xdr:from>
    <xdr:to>
      <xdr:col>116</xdr:col>
      <xdr:colOff>114300</xdr:colOff>
      <xdr:row>71</xdr:row>
      <xdr:rowOff>150609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2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2036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93758</xdr:rowOff>
    </xdr:from>
    <xdr:to>
      <xdr:col>112</xdr:col>
      <xdr:colOff>38100</xdr:colOff>
      <xdr:row>72</xdr:row>
      <xdr:rowOff>23908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40435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161233</xdr:rowOff>
    </xdr:from>
    <xdr:to>
      <xdr:col>107</xdr:col>
      <xdr:colOff>101600</xdr:colOff>
      <xdr:row>71</xdr:row>
      <xdr:rowOff>91383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107910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9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82880</xdr:rowOff>
    </xdr:from>
    <xdr:to>
      <xdr:col>102</xdr:col>
      <xdr:colOff>165100</xdr:colOff>
      <xdr:row>72</xdr:row>
      <xdr:rowOff>13030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29557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121628</xdr:rowOff>
    </xdr:from>
    <xdr:to>
      <xdr:col>98</xdr:col>
      <xdr:colOff>38100</xdr:colOff>
      <xdr:row>72</xdr:row>
      <xdr:rowOff>51778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68305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多くの費目で類似団体平均を上回っており、合併後の歳出のスリム化が出来ていない状況にあることが分かる。</a:t>
          </a:r>
        </a:p>
        <a:p>
          <a:r>
            <a:rPr kumimoji="1" lang="ja-JP" altLang="en-US" sz="1300">
              <a:latin typeface="ＭＳ Ｐゴシック" panose="020B0600070205080204" pitchFamily="50" charset="-128"/>
              <a:ea typeface="ＭＳ Ｐゴシック" panose="020B0600070205080204" pitchFamily="50" charset="-128"/>
            </a:rPr>
            <a:t>　特に繰出金は、昨年度同様に類似団体中１位ということで、大きな負担になっていることがわかる。特に下水道事業への繰出金は毎年１０億円近い額になっており、料金改定等の更なる住民負担を行ったとしても容易に解消されるものではなく、財政負担においては最大の課題になっている。また、公債費の数値も高く、合併以降、ＣＡＴＶ拡張事業や中学校改築事業などの大規模事業に着手しており普通建設事業費が伸びていることが大きな要因と言える。合併特例債による交付税算入という恩恵を受けてきたが、活用限度が近づいてきており、普通建設事業費の緊縮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146558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01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120759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7011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21481</xdr:rowOff>
    </xdr:from>
    <xdr:to>
      <xdr:col>15</xdr:col>
      <xdr:colOff>50800</xdr:colOff>
      <xdr:row>33</xdr:row>
      <xdr:rowOff>120759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79331"/>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21481</xdr:rowOff>
    </xdr:from>
    <xdr:to>
      <xdr:col>10</xdr:col>
      <xdr:colOff>114300</xdr:colOff>
      <xdr:row>34</xdr:row>
      <xdr:rowOff>16583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79331"/>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95758</xdr:rowOff>
    </xdr:from>
    <xdr:to>
      <xdr:col>24</xdr:col>
      <xdr:colOff>114300</xdr:colOff>
      <xdr:row>34</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118635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69959</xdr:rowOff>
    </xdr:from>
    <xdr:to>
      <xdr:col>15</xdr:col>
      <xdr:colOff>101600</xdr:colOff>
      <xdr:row>34</xdr:row>
      <xdr:rowOff>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16636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142131</xdr:rowOff>
    </xdr:from>
    <xdr:to>
      <xdr:col>10</xdr:col>
      <xdr:colOff>165100</xdr:colOff>
      <xdr:row>33</xdr:row>
      <xdr:rowOff>72281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137233</xdr:rowOff>
    </xdr:from>
    <xdr:to>
      <xdr:col>6</xdr:col>
      <xdr:colOff>38100</xdr:colOff>
      <xdr:row>34</xdr:row>
      <xdr:rowOff>67383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83910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99799</xdr:rowOff>
    </xdr:from>
    <xdr:to>
      <xdr:col>24</xdr:col>
      <xdr:colOff>63500</xdr:colOff>
      <xdr:row>58</xdr:row>
      <xdr:rowOff>100195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43899"/>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100195</xdr:rowOff>
    </xdr:from>
    <xdr:to>
      <xdr:col>19</xdr:col>
      <xdr:colOff>177800</xdr:colOff>
      <xdr:row>58</xdr:row>
      <xdr:rowOff>101439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4295"/>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37558</xdr:rowOff>
    </xdr:from>
    <xdr:to>
      <xdr:col>15</xdr:col>
      <xdr:colOff>50800</xdr:colOff>
      <xdr:row>58</xdr:row>
      <xdr:rowOff>101439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81658"/>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37558</xdr:rowOff>
    </xdr:from>
    <xdr:to>
      <xdr:col>10</xdr:col>
      <xdr:colOff>114300</xdr:colOff>
      <xdr:row>58</xdr:row>
      <xdr:rowOff>77557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81658"/>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48999</xdr:rowOff>
    </xdr:from>
    <xdr:to>
      <xdr:col>24</xdr:col>
      <xdr:colOff>114300</xdr:colOff>
      <xdr:row>58</xdr:row>
      <xdr:rowOff>150599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49395</xdr:rowOff>
    </xdr:from>
    <xdr:to>
      <xdr:col>20</xdr:col>
      <xdr:colOff>38100</xdr:colOff>
      <xdr:row>58</xdr:row>
      <xdr:rowOff>150995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142122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50639</xdr:rowOff>
    </xdr:from>
    <xdr:to>
      <xdr:col>15</xdr:col>
      <xdr:colOff>101600</xdr:colOff>
      <xdr:row>58</xdr:row>
      <xdr:rowOff>152239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143366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158208</xdr:rowOff>
    </xdr:from>
    <xdr:to>
      <xdr:col>10</xdr:col>
      <xdr:colOff>165100</xdr:colOff>
      <xdr:row>58</xdr:row>
      <xdr:rowOff>88358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26757</xdr:rowOff>
    </xdr:from>
    <xdr:to>
      <xdr:col>6</xdr:col>
      <xdr:colOff>38100</xdr:colOff>
      <xdr:row>58</xdr:row>
      <xdr:rowOff>128357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144884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22949</xdr:rowOff>
    </xdr:from>
    <xdr:to>
      <xdr:col>24</xdr:col>
      <xdr:colOff>63500</xdr:colOff>
      <xdr:row>75</xdr:row>
      <xdr:rowOff>36640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10249"/>
          <a:ext cx="8382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14719</xdr:rowOff>
    </xdr:from>
    <xdr:to>
      <xdr:col>19</xdr:col>
      <xdr:colOff>177800</xdr:colOff>
      <xdr:row>74</xdr:row>
      <xdr:rowOff>22949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7020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14719</xdr:rowOff>
    </xdr:from>
    <xdr:to>
      <xdr:col>15</xdr:col>
      <xdr:colOff>50800</xdr:colOff>
      <xdr:row>75</xdr:row>
      <xdr:rowOff>115126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02019"/>
          <a:ext cx="889000" cy="2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115126</xdr:rowOff>
    </xdr:from>
    <xdr:to>
      <xdr:col>10</xdr:col>
      <xdr:colOff>114300</xdr:colOff>
      <xdr:row>75</xdr:row>
      <xdr:rowOff>129159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73876"/>
          <a:ext cx="889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157290</xdr:rowOff>
    </xdr:from>
    <xdr:to>
      <xdr:col>24</xdr:col>
      <xdr:colOff>114300</xdr:colOff>
      <xdr:row>75</xdr:row>
      <xdr:rowOff>87440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8717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143599</xdr:rowOff>
    </xdr:from>
    <xdr:to>
      <xdr:col>20</xdr:col>
      <xdr:colOff>38100</xdr:colOff>
      <xdr:row>74</xdr:row>
      <xdr:rowOff>73749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90276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135369</xdr:rowOff>
    </xdr:from>
    <xdr:to>
      <xdr:col>15</xdr:col>
      <xdr:colOff>101600</xdr:colOff>
      <xdr:row>74</xdr:row>
      <xdr:rowOff>65519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82046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2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64326</xdr:rowOff>
    </xdr:from>
    <xdr:to>
      <xdr:col>10</xdr:col>
      <xdr:colOff>165100</xdr:colOff>
      <xdr:row>75</xdr:row>
      <xdr:rowOff>165925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78359</xdr:rowOff>
    </xdr:from>
    <xdr:to>
      <xdr:col>6</xdr:col>
      <xdr:colOff>38100</xdr:colOff>
      <xdr:row>76</xdr:row>
      <xdr:rowOff>8508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37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25036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76583</xdr:rowOff>
    </xdr:from>
    <xdr:to>
      <xdr:col>24</xdr:col>
      <xdr:colOff>63500</xdr:colOff>
      <xdr:row>93</xdr:row>
      <xdr:rowOff>130761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21433"/>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130761</xdr:rowOff>
    </xdr:from>
    <xdr:to>
      <xdr:col>19</xdr:col>
      <xdr:colOff>177800</xdr:colOff>
      <xdr:row>95</xdr:row>
      <xdr:rowOff>104701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075611"/>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103992</xdr:rowOff>
    </xdr:from>
    <xdr:to>
      <xdr:col>15</xdr:col>
      <xdr:colOff>50800</xdr:colOff>
      <xdr:row>95</xdr:row>
      <xdr:rowOff>104701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91742"/>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103992</xdr:rowOff>
    </xdr:from>
    <xdr:to>
      <xdr:col>10</xdr:col>
      <xdr:colOff>114300</xdr:colOff>
      <xdr:row>96</xdr:row>
      <xdr:rowOff>38271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91742"/>
          <a:ext cx="889000" cy="10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25783</xdr:rowOff>
    </xdr:from>
    <xdr:to>
      <xdr:col>24</xdr:col>
      <xdr:colOff>114300</xdr:colOff>
      <xdr:row>93</xdr:row>
      <xdr:rowOff>127383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48660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79961</xdr:rowOff>
    </xdr:from>
    <xdr:to>
      <xdr:col>20</xdr:col>
      <xdr:colOff>38100</xdr:colOff>
      <xdr:row>94</xdr:row>
      <xdr:rowOff>10111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26638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0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53901</xdr:rowOff>
    </xdr:from>
    <xdr:to>
      <xdr:col>15</xdr:col>
      <xdr:colOff>101600</xdr:colOff>
      <xdr:row>95</xdr:row>
      <xdr:rowOff>155501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53192</xdr:rowOff>
    </xdr:from>
    <xdr:to>
      <xdr:col>10</xdr:col>
      <xdr:colOff>165100</xdr:colOff>
      <xdr:row>95</xdr:row>
      <xdr:rowOff>154792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171319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158921</xdr:rowOff>
    </xdr:from>
    <xdr:to>
      <xdr:col>6</xdr:col>
      <xdr:colOff>38100</xdr:colOff>
      <xdr:row>96</xdr:row>
      <xdr:rowOff>89071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105598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108458</xdr:rowOff>
    </xdr:from>
    <xdr:to>
      <xdr:col>55</xdr:col>
      <xdr:colOff>0</xdr:colOff>
      <xdr:row>37</xdr:row>
      <xdr:rowOff>167894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52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79883</xdr:rowOff>
    </xdr:from>
    <xdr:to>
      <xdr:col>50</xdr:col>
      <xdr:colOff>114300</xdr:colOff>
      <xdr:row>37</xdr:row>
      <xdr:rowOff>167894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2353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157988</xdr:rowOff>
    </xdr:from>
    <xdr:to>
      <xdr:col>45</xdr:col>
      <xdr:colOff>177800</xdr:colOff>
      <xdr:row>37</xdr:row>
      <xdr:rowOff>79883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30188"/>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47117</xdr:rowOff>
    </xdr:from>
    <xdr:to>
      <xdr:col>41</xdr:col>
      <xdr:colOff>50800</xdr:colOff>
      <xdr:row>36</xdr:row>
      <xdr:rowOff>157988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1931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57658</xdr:rowOff>
    </xdr:from>
    <xdr:to>
      <xdr:col>55</xdr:col>
      <xdr:colOff>50800</xdr:colOff>
      <xdr:row>37</xdr:row>
      <xdr:rowOff>159258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36085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117094</xdr:rowOff>
    </xdr:from>
    <xdr:to>
      <xdr:col>50</xdr:col>
      <xdr:colOff>165100</xdr:colOff>
      <xdr:row>38</xdr:row>
      <xdr:rowOff>47244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38371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29083</xdr:rowOff>
    </xdr:from>
    <xdr:to>
      <xdr:col>46</xdr:col>
      <xdr:colOff>38100</xdr:colOff>
      <xdr:row>37</xdr:row>
      <xdr:rowOff>130683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121810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107188</xdr:rowOff>
    </xdr:from>
    <xdr:to>
      <xdr:col>41</xdr:col>
      <xdr:colOff>101600</xdr:colOff>
      <xdr:row>37</xdr:row>
      <xdr:rowOff>37338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53865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167767</xdr:rowOff>
    </xdr:from>
    <xdr:to>
      <xdr:col>36</xdr:col>
      <xdr:colOff>165100</xdr:colOff>
      <xdr:row>36</xdr:row>
      <xdr:rowOff>97917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114444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108344</xdr:rowOff>
    </xdr:from>
    <xdr:to>
      <xdr:col>55</xdr:col>
      <xdr:colOff>0</xdr:colOff>
      <xdr:row>57</xdr:row>
      <xdr:rowOff>48584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366644"/>
          <a:ext cx="838200" cy="4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108344</xdr:rowOff>
    </xdr:from>
    <xdr:to>
      <xdr:col>50</xdr:col>
      <xdr:colOff>114300</xdr:colOff>
      <xdr:row>57</xdr:row>
      <xdr:rowOff>26276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66644"/>
          <a:ext cx="889000" cy="4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150558</xdr:rowOff>
    </xdr:from>
    <xdr:to>
      <xdr:col>45</xdr:col>
      <xdr:colOff>177800</xdr:colOff>
      <xdr:row>57</xdr:row>
      <xdr:rowOff>26276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51758"/>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150558</xdr:rowOff>
    </xdr:from>
    <xdr:to>
      <xdr:col>41</xdr:col>
      <xdr:colOff>50800</xdr:colOff>
      <xdr:row>56</xdr:row>
      <xdr:rowOff>170161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5175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169234</xdr:rowOff>
    </xdr:from>
    <xdr:to>
      <xdr:col>55</xdr:col>
      <xdr:colOff>50800</xdr:colOff>
      <xdr:row>57</xdr:row>
      <xdr:rowOff>99384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147661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57544</xdr:rowOff>
    </xdr:from>
    <xdr:to>
      <xdr:col>50</xdr:col>
      <xdr:colOff>165100</xdr:colOff>
      <xdr:row>54</xdr:row>
      <xdr:rowOff>159144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4221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146926</xdr:rowOff>
    </xdr:from>
    <xdr:to>
      <xdr:col>46</xdr:col>
      <xdr:colOff>38100</xdr:colOff>
      <xdr:row>57</xdr:row>
      <xdr:rowOff>77076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99758</xdr:rowOff>
    </xdr:from>
    <xdr:to>
      <xdr:col>41</xdr:col>
      <xdr:colOff>101600</xdr:colOff>
      <xdr:row>57</xdr:row>
      <xdr:rowOff>29908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46435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119361</xdr:rowOff>
    </xdr:from>
    <xdr:to>
      <xdr:col>36</xdr:col>
      <xdr:colOff>165100</xdr:colOff>
      <xdr:row>57</xdr:row>
      <xdr:rowOff>49511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66038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369</xdr:rowOff>
    </xdr:from>
    <xdr:to>
      <xdr:col>55</xdr:col>
      <xdr:colOff>0</xdr:colOff>
      <xdr:row>76</xdr:row>
      <xdr:rowOff>12255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30569"/>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112496</xdr:rowOff>
    </xdr:from>
    <xdr:to>
      <xdr:col>50</xdr:col>
      <xdr:colOff>114300</xdr:colOff>
      <xdr:row>76</xdr:row>
      <xdr:rowOff>12255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7124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112496</xdr:rowOff>
    </xdr:from>
    <xdr:to>
      <xdr:col>45</xdr:col>
      <xdr:colOff>177800</xdr:colOff>
      <xdr:row>75</xdr:row>
      <xdr:rowOff>166712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1246"/>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166712</xdr:rowOff>
    </xdr:from>
    <xdr:to>
      <xdr:col>41</xdr:col>
      <xdr:colOff>50800</xdr:colOff>
      <xdr:row>77</xdr:row>
      <xdr:rowOff>19152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25462"/>
          <a:ext cx="889000" cy="1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121018</xdr:rowOff>
    </xdr:from>
    <xdr:to>
      <xdr:col>55</xdr:col>
      <xdr:colOff>50800</xdr:colOff>
      <xdr:row>76</xdr:row>
      <xdr:rowOff>51169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143895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132906</xdr:rowOff>
    </xdr:from>
    <xdr:to>
      <xdr:col>50</xdr:col>
      <xdr:colOff>165100</xdr:colOff>
      <xdr:row>76</xdr:row>
      <xdr:rowOff>63057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79583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61696</xdr:rowOff>
    </xdr:from>
    <xdr:to>
      <xdr:col>46</xdr:col>
      <xdr:colOff>38100</xdr:colOff>
      <xdr:row>75</xdr:row>
      <xdr:rowOff>163295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8373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115913</xdr:rowOff>
    </xdr:from>
    <xdr:to>
      <xdr:col>41</xdr:col>
      <xdr:colOff>101600</xdr:colOff>
      <xdr:row>76</xdr:row>
      <xdr:rowOff>46062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139802</xdr:rowOff>
    </xdr:from>
    <xdr:to>
      <xdr:col>36</xdr:col>
      <xdr:colOff>165100</xdr:colOff>
      <xdr:row>77</xdr:row>
      <xdr:rowOff>69952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86479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294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1739</xdr:rowOff>
    </xdr:from>
    <xdr:to>
      <xdr:col>55</xdr:col>
      <xdr:colOff>0</xdr:colOff>
      <xdr:row>94</xdr:row>
      <xdr:rowOff>129508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18039"/>
          <a:ext cx="838200" cy="1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1739</xdr:rowOff>
    </xdr:from>
    <xdr:to>
      <xdr:col>50</xdr:col>
      <xdr:colOff>114300</xdr:colOff>
      <xdr:row>94</xdr:row>
      <xdr:rowOff>47955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18039"/>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47955</xdr:rowOff>
    </xdr:from>
    <xdr:to>
      <xdr:col>45</xdr:col>
      <xdr:colOff>177800</xdr:colOff>
      <xdr:row>94</xdr:row>
      <xdr:rowOff>153778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64255"/>
          <a:ext cx="889000" cy="10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127984</xdr:rowOff>
    </xdr:from>
    <xdr:to>
      <xdr:col>41</xdr:col>
      <xdr:colOff>50800</xdr:colOff>
      <xdr:row>94</xdr:row>
      <xdr:rowOff>153778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44284"/>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78708</xdr:rowOff>
    </xdr:from>
    <xdr:to>
      <xdr:col>55</xdr:col>
      <xdr:colOff>50800</xdr:colOff>
      <xdr:row>95</xdr:row>
      <xdr:rowOff>8858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101585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122389</xdr:rowOff>
    </xdr:from>
    <xdr:to>
      <xdr:col>50</xdr:col>
      <xdr:colOff>165100</xdr:colOff>
      <xdr:row>94</xdr:row>
      <xdr:rowOff>52539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69066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168605</xdr:rowOff>
    </xdr:from>
    <xdr:to>
      <xdr:col>46</xdr:col>
      <xdr:colOff>38100</xdr:colOff>
      <xdr:row>94</xdr:row>
      <xdr:rowOff>98755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115282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102978</xdr:rowOff>
    </xdr:from>
    <xdr:to>
      <xdr:col>41</xdr:col>
      <xdr:colOff>101600</xdr:colOff>
      <xdr:row>95</xdr:row>
      <xdr:rowOff>33128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49655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77184</xdr:rowOff>
    </xdr:from>
    <xdr:to>
      <xdr:col>36</xdr:col>
      <xdr:colOff>165100</xdr:colOff>
      <xdr:row>95</xdr:row>
      <xdr:rowOff>7334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23861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165303</xdr:rowOff>
    </xdr:from>
    <xdr:to>
      <xdr:col>85</xdr:col>
      <xdr:colOff>127000</xdr:colOff>
      <xdr:row>36</xdr:row>
      <xdr:rowOff>26608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66053"/>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131176</xdr:rowOff>
    </xdr:from>
    <xdr:to>
      <xdr:col>81</xdr:col>
      <xdr:colOff>50800</xdr:colOff>
      <xdr:row>35</xdr:row>
      <xdr:rowOff>165303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31926"/>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131176</xdr:rowOff>
    </xdr:from>
    <xdr:to>
      <xdr:col>76</xdr:col>
      <xdr:colOff>114300</xdr:colOff>
      <xdr:row>36</xdr:row>
      <xdr:rowOff>144403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31926"/>
          <a:ext cx="889000" cy="18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61029</xdr:rowOff>
    </xdr:from>
    <xdr:to>
      <xdr:col>71</xdr:col>
      <xdr:colOff>177800</xdr:colOff>
      <xdr:row>36</xdr:row>
      <xdr:rowOff>144403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3322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147258</xdr:rowOff>
    </xdr:from>
    <xdr:to>
      <xdr:col>85</xdr:col>
      <xdr:colOff>177800</xdr:colOff>
      <xdr:row>36</xdr:row>
      <xdr:rowOff>77408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170135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114503</xdr:rowOff>
    </xdr:from>
    <xdr:to>
      <xdr:col>81</xdr:col>
      <xdr:colOff>101600</xdr:colOff>
      <xdr:row>36</xdr:row>
      <xdr:rowOff>44653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61180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80376</xdr:rowOff>
    </xdr:from>
    <xdr:to>
      <xdr:col>76</xdr:col>
      <xdr:colOff>165100</xdr:colOff>
      <xdr:row>36</xdr:row>
      <xdr:rowOff>10526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27053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93603</xdr:rowOff>
    </xdr:from>
    <xdr:to>
      <xdr:col>72</xdr:col>
      <xdr:colOff>38100</xdr:colOff>
      <xdr:row>37</xdr:row>
      <xdr:rowOff>23753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40280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10229</xdr:rowOff>
    </xdr:from>
    <xdr:to>
      <xdr:col>67</xdr:col>
      <xdr:colOff>101600</xdr:colOff>
      <xdr:row>36</xdr:row>
      <xdr:rowOff>111829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128356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58253</xdr:rowOff>
    </xdr:from>
    <xdr:to>
      <xdr:col>85</xdr:col>
      <xdr:colOff>127000</xdr:colOff>
      <xdr:row>57</xdr:row>
      <xdr:rowOff>28094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659453"/>
          <a:ext cx="838200" cy="1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165777</xdr:rowOff>
    </xdr:from>
    <xdr:to>
      <xdr:col>81</xdr:col>
      <xdr:colOff>50800</xdr:colOff>
      <xdr:row>56</xdr:row>
      <xdr:rowOff>58253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8738277"/>
          <a:ext cx="889000" cy="9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165777</xdr:rowOff>
    </xdr:from>
    <xdr:to>
      <xdr:col>76</xdr:col>
      <xdr:colOff>114300</xdr:colOff>
      <xdr:row>53</xdr:row>
      <xdr:rowOff>47721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8738277"/>
          <a:ext cx="8890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47721</xdr:rowOff>
    </xdr:from>
    <xdr:to>
      <xdr:col>71</xdr:col>
      <xdr:colOff>177800</xdr:colOff>
      <xdr:row>56</xdr:row>
      <xdr:rowOff>2311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134571"/>
          <a:ext cx="889000" cy="4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148744</xdr:rowOff>
    </xdr:from>
    <xdr:to>
      <xdr:col>85</xdr:col>
      <xdr:colOff>177800</xdr:colOff>
      <xdr:row>57</xdr:row>
      <xdr:rowOff>78894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7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127171</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7453</xdr:rowOff>
    </xdr:from>
    <xdr:to>
      <xdr:col>81</xdr:col>
      <xdr:colOff>101600</xdr:colOff>
      <xdr:row>56</xdr:row>
      <xdr:rowOff>109053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125580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114977</xdr:rowOff>
    </xdr:from>
    <xdr:to>
      <xdr:col>76</xdr:col>
      <xdr:colOff>165100</xdr:colOff>
      <xdr:row>51</xdr:row>
      <xdr:rowOff>45127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61654</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5" y="84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168371</xdr:rowOff>
    </xdr:from>
    <xdr:to>
      <xdr:col>72</xdr:col>
      <xdr:colOff>38100</xdr:colOff>
      <xdr:row>53</xdr:row>
      <xdr:rowOff>98521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115048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122961</xdr:rowOff>
    </xdr:from>
    <xdr:to>
      <xdr:col>67</xdr:col>
      <xdr:colOff>101600</xdr:colOff>
      <xdr:row>56</xdr:row>
      <xdr:rowOff>53111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69638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161006</xdr:rowOff>
    </xdr:from>
    <xdr:to>
      <xdr:col>85</xdr:col>
      <xdr:colOff>127000</xdr:colOff>
      <xdr:row>77</xdr:row>
      <xdr:rowOff>25355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2676856"/>
          <a:ext cx="838200" cy="55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25355</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227005"/>
          <a:ext cx="889000" cy="2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132384</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0548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118532</xdr:rowOff>
    </xdr:from>
    <xdr:to>
      <xdr:col>71</xdr:col>
      <xdr:colOff>177800</xdr:colOff>
      <xdr:row>78</xdr:row>
      <xdr:rowOff>132384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491632"/>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110206</xdr:rowOff>
    </xdr:from>
    <xdr:to>
      <xdr:col>85</xdr:col>
      <xdr:colOff>177800</xdr:colOff>
      <xdr:row>74</xdr:row>
      <xdr:rowOff>40356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26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133083</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4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146005</xdr:rowOff>
    </xdr:from>
    <xdr:to>
      <xdr:col>81</xdr:col>
      <xdr:colOff>101600</xdr:colOff>
      <xdr:row>77</xdr:row>
      <xdr:rowOff>76155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92681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29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81584</xdr:rowOff>
    </xdr:from>
    <xdr:to>
      <xdr:col>72</xdr:col>
      <xdr:colOff>38100</xdr:colOff>
      <xdr:row>79</xdr:row>
      <xdr:rowOff>11734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2861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4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67732</xdr:rowOff>
    </xdr:from>
    <xdr:to>
      <xdr:col>67</xdr:col>
      <xdr:colOff>101600</xdr:colOff>
      <xdr:row>78</xdr:row>
      <xdr:rowOff>169332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160459</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121118</xdr:rowOff>
    </xdr:from>
    <xdr:to>
      <xdr:col>85</xdr:col>
      <xdr:colOff>127000</xdr:colOff>
      <xdr:row>92</xdr:row>
      <xdr:rowOff>126310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894518"/>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112775</xdr:rowOff>
    </xdr:from>
    <xdr:to>
      <xdr:col>81</xdr:col>
      <xdr:colOff>50800</xdr:colOff>
      <xdr:row>92</xdr:row>
      <xdr:rowOff>126310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588617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61748</xdr:rowOff>
    </xdr:from>
    <xdr:to>
      <xdr:col>76</xdr:col>
      <xdr:colOff>114300</xdr:colOff>
      <xdr:row>92</xdr:row>
      <xdr:rowOff>112775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835148"/>
          <a:ext cx="8890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61748</xdr:rowOff>
    </xdr:from>
    <xdr:to>
      <xdr:col>71</xdr:col>
      <xdr:colOff>177800</xdr:colOff>
      <xdr:row>92</xdr:row>
      <xdr:rowOff>91301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835148"/>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70318</xdr:rowOff>
    </xdr:from>
    <xdr:to>
      <xdr:col>85</xdr:col>
      <xdr:colOff>177800</xdr:colOff>
      <xdr:row>93</xdr:row>
      <xdr:rowOff>468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93195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75510</xdr:rowOff>
    </xdr:from>
    <xdr:to>
      <xdr:col>81</xdr:col>
      <xdr:colOff>101600</xdr:colOff>
      <xdr:row>93</xdr:row>
      <xdr:rowOff>5660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8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22187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6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61975</xdr:rowOff>
    </xdr:from>
    <xdr:to>
      <xdr:col>76</xdr:col>
      <xdr:colOff>165100</xdr:colOff>
      <xdr:row>92</xdr:row>
      <xdr:rowOff>163575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6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10948</xdr:rowOff>
    </xdr:from>
    <xdr:to>
      <xdr:col>72</xdr:col>
      <xdr:colOff>38100</xdr:colOff>
      <xdr:row>92</xdr:row>
      <xdr:rowOff>112548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129075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5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40501</xdr:rowOff>
    </xdr:from>
    <xdr:to>
      <xdr:col>67</xdr:col>
      <xdr:colOff>101600</xdr:colOff>
      <xdr:row>92</xdr:row>
      <xdr:rowOff>142101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158628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45212</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560312"/>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45212</xdr:rowOff>
    </xdr:from>
    <xdr:to>
      <xdr:col>111</xdr:col>
      <xdr:colOff>177800</xdr:colOff>
      <xdr:row>38</xdr:row>
      <xdr:rowOff>48260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5603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43688</xdr:rowOff>
    </xdr:from>
    <xdr:to>
      <xdr:col>107</xdr:col>
      <xdr:colOff>50800</xdr:colOff>
      <xdr:row>38</xdr:row>
      <xdr:rowOff>48260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558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43688</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18656300" y="6558788"/>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165862</xdr:rowOff>
    </xdr:from>
    <xdr:to>
      <xdr:col>112</xdr:col>
      <xdr:colOff>38100</xdr:colOff>
      <xdr:row>38</xdr:row>
      <xdr:rowOff>96012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112539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4017" y="6284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168910</xdr:rowOff>
    </xdr:from>
    <xdr:to>
      <xdr:col>107</xdr:col>
      <xdr:colOff>101600</xdr:colOff>
      <xdr:row>38</xdr:row>
      <xdr:rowOff>99060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115587</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5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164338</xdr:rowOff>
    </xdr:from>
    <xdr:to>
      <xdr:col>102</xdr:col>
      <xdr:colOff>165100</xdr:colOff>
      <xdr:row>38</xdr:row>
      <xdr:rowOff>94488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111015</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6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これまで通り多くの費目で類似団体平均を上回っており、合併後の歳出のスリム化が進まず、財政規模の縮小が図れていない状況にある。</a:t>
          </a:r>
        </a:p>
        <a:p>
          <a:r>
            <a:rPr kumimoji="1" lang="ja-JP" altLang="en-US" sz="1300">
              <a:latin typeface="ＭＳ Ｐゴシック" panose="020B0600070205080204" pitchFamily="50" charset="-128"/>
              <a:ea typeface="ＭＳ Ｐゴシック" panose="020B0600070205080204" pitchFamily="50" charset="-128"/>
            </a:rPr>
            <a:t>　特に公債費は類似団体と比較して大きく上回っており、普通建設事業費の緊縮が進んでいない状況にある。合併特例債の活用期限が延長になるが、活用限度に迫っており、早期の手立てが必要となる。</a:t>
          </a:r>
        </a:p>
        <a:p>
          <a:r>
            <a:rPr kumimoji="1" lang="ja-JP" altLang="en-US" sz="1300">
              <a:latin typeface="ＭＳ Ｐゴシック" panose="020B0600070205080204" pitchFamily="50" charset="-128"/>
              <a:ea typeface="ＭＳ Ｐゴシック" panose="020B0600070205080204" pitchFamily="50" charset="-128"/>
            </a:rPr>
            <a:t>　また、土木費については下水道特別会計への繰出金が多く、類似団体平均を大きく上回っている。衛生費の平成２９年度からの増加は、宮津与謝環境組合負担金の増によるものである。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以降、財政調整基金を取り崩すことなく順調に積立ててきたが、平成２９年度に初めて基金の取り崩す決算となり、平成３０年度においても災害復旧対応や地方税減とともに、合併特例の終了に伴う交付税の逓減により基金取り崩す決算となった。独自に作成している財政見通しにおいても、普通交付税の逓減などにより、対策を講じなければ１０年以内に基金は枯渇するとしており、行財政改革を進め、年度ごとの収支を見通しよりも改善させることに努めている。</a:t>
          </a:r>
          <a:br>
            <a:rPr kumimoji="1" lang="ja-JP" altLang="en-US" sz="1000">
              <a:latin typeface="ＭＳ ゴシック" pitchFamily="49" charset="-128"/>
              <a:ea typeface="ＭＳ ゴシック" pitchFamily="49" charset="-128"/>
            </a:rPr>
          </a:br>
          <a:r>
            <a:rPr kumimoji="1" lang="ja-JP" altLang="en-US" sz="1000">
              <a:latin typeface="ＭＳ ゴシック" pitchFamily="49" charset="-128"/>
              <a:ea typeface="ＭＳ ゴシック" pitchFamily="49" charset="-128"/>
            </a:rPr>
            <a:t>　実質収支・実質単年度収支については、合併後１０年以降の普通交付税の縮減の影響が大きく、前年度から低い水準で推移しており、実質単年度収支に関してはマイナスとなっている。平成２０年度～平成２３年度の数億円にもおよぶ多額の経済対策関連交付金の活用以降、上昇傾向になった予算規模が高止まりしたままである。事務事業を見直す等、財政規模が１００億円規模程度になるよう努力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となっているが、特別会計の繰入金割合が大きく、依然として一般会計に強く依存している状況にある。下水道事業等の法適用化が推進される中、移行した場合でも安定経営が行えるように、料金改定の検討や利用促進対策等による収入確保に努め、一般会計からの繰入金の抑制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5" sqref="AM5:AT5"/>
    </sheetView>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0"/>
      <c r="DK3" s="180"/>
      <c r="DL3" s="180"/>
      <c r="DM3" s="180"/>
      <c r="DN3" s="180"/>
      <c r="DO3" s="180"/>
    </row>
    <row r="4" spans="1:119" ht="18.75" customHeight="1" x14ac:dyDescent="0.15">
      <c r="A4" s="181"/>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11409095</v>
      </c>
      <c r="BO4" s="432"/>
      <c r="BP4" s="432"/>
      <c r="BQ4" s="432"/>
      <c r="BR4" s="432"/>
      <c r="BS4" s="432"/>
      <c r="BT4" s="432"/>
      <c r="BU4" s="433"/>
      <c r="BV4" s="431">
        <v>12520198</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0.2</v>
      </c>
      <c r="CU4" s="438"/>
      <c r="CV4" s="438"/>
      <c r="CW4" s="438"/>
      <c r="CX4" s="438"/>
      <c r="CY4" s="438"/>
      <c r="CZ4" s="438"/>
      <c r="DA4" s="439"/>
      <c r="DB4" s="437">
        <v>0.3</v>
      </c>
      <c r="DC4" s="438"/>
      <c r="DD4" s="438"/>
      <c r="DE4" s="438"/>
      <c r="DF4" s="438"/>
      <c r="DG4" s="438"/>
      <c r="DH4" s="438"/>
      <c r="DI4" s="439"/>
      <c r="DJ4" s="180"/>
      <c r="DK4" s="180"/>
      <c r="DL4" s="180"/>
      <c r="DM4" s="180"/>
      <c r="DN4" s="180"/>
      <c r="DO4" s="180"/>
    </row>
    <row r="5" spans="1:119" ht="18.75" customHeight="1" x14ac:dyDescent="0.15">
      <c r="A5" s="181"/>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11333404</v>
      </c>
      <c r="BO5" s="469"/>
      <c r="BP5" s="469"/>
      <c r="BQ5" s="469"/>
      <c r="BR5" s="469"/>
      <c r="BS5" s="469"/>
      <c r="BT5" s="469"/>
      <c r="BU5" s="470"/>
      <c r="BV5" s="468">
        <v>12453819</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97.7</v>
      </c>
      <c r="CU5" s="466"/>
      <c r="CV5" s="466"/>
      <c r="CW5" s="466"/>
      <c r="CX5" s="466"/>
      <c r="CY5" s="466"/>
      <c r="CZ5" s="466"/>
      <c r="DA5" s="467"/>
      <c r="DB5" s="465">
        <v>97.3</v>
      </c>
      <c r="DC5" s="466"/>
      <c r="DD5" s="466"/>
      <c r="DE5" s="466"/>
      <c r="DF5" s="466"/>
      <c r="DG5" s="466"/>
      <c r="DH5" s="466"/>
      <c r="DI5" s="467"/>
      <c r="DJ5" s="180"/>
      <c r="DK5" s="180"/>
      <c r="DL5" s="180"/>
      <c r="DM5" s="180"/>
      <c r="DN5" s="180"/>
      <c r="DO5" s="180"/>
    </row>
    <row r="6" spans="1:119" ht="18.75" customHeight="1" x14ac:dyDescent="0.15">
      <c r="A6" s="181"/>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102</v>
      </c>
      <c r="AV6" s="501"/>
      <c r="AW6" s="501"/>
      <c r="AX6" s="501"/>
      <c r="AY6" s="502" t="s">
        <v>103</v>
      </c>
      <c r="AZ6" s="503"/>
      <c r="BA6" s="503"/>
      <c r="BB6" s="503"/>
      <c r="BC6" s="503"/>
      <c r="BD6" s="503"/>
      <c r="BE6" s="503"/>
      <c r="BF6" s="503"/>
      <c r="BG6" s="503"/>
      <c r="BH6" s="503"/>
      <c r="BI6" s="503"/>
      <c r="BJ6" s="503"/>
      <c r="BK6" s="503"/>
      <c r="BL6" s="503"/>
      <c r="BM6" s="504"/>
      <c r="BN6" s="468">
        <v>75691</v>
      </c>
      <c r="BO6" s="469"/>
      <c r="BP6" s="469"/>
      <c r="BQ6" s="469"/>
      <c r="BR6" s="469"/>
      <c r="BS6" s="469"/>
      <c r="BT6" s="469"/>
      <c r="BU6" s="470"/>
      <c r="BV6" s="468">
        <v>66379</v>
      </c>
      <c r="BW6" s="469"/>
      <c r="BX6" s="469"/>
      <c r="BY6" s="469"/>
      <c r="BZ6" s="469"/>
      <c r="CA6" s="469"/>
      <c r="CB6" s="469"/>
      <c r="CC6" s="470"/>
      <c r="CD6" s="471" t="s">
        <v>104</v>
      </c>
      <c r="CE6" s="472"/>
      <c r="CF6" s="472"/>
      <c r="CG6" s="472"/>
      <c r="CH6" s="472"/>
      <c r="CI6" s="472"/>
      <c r="CJ6" s="472"/>
      <c r="CK6" s="472"/>
      <c r="CL6" s="472"/>
      <c r="CM6" s="472"/>
      <c r="CN6" s="472"/>
      <c r="CO6" s="472"/>
      <c r="CP6" s="472"/>
      <c r="CQ6" s="472"/>
      <c r="CR6" s="472"/>
      <c r="CS6" s="473"/>
      <c r="CT6" s="505">
        <v>102</v>
      </c>
      <c r="CU6" s="506"/>
      <c r="CV6" s="506"/>
      <c r="CW6" s="506"/>
      <c r="CX6" s="506"/>
      <c r="CY6" s="506"/>
      <c r="CZ6" s="506"/>
      <c r="DA6" s="507"/>
      <c r="DB6" s="505">
        <v>101.6</v>
      </c>
      <c r="DC6" s="506"/>
      <c r="DD6" s="506"/>
      <c r="DE6" s="506"/>
      <c r="DF6" s="506"/>
      <c r="DG6" s="506"/>
      <c r="DH6" s="506"/>
      <c r="DI6" s="507"/>
      <c r="DJ6" s="180"/>
      <c r="DK6" s="180"/>
      <c r="DL6" s="180"/>
      <c r="DM6" s="180"/>
      <c r="DN6" s="180"/>
      <c r="DO6" s="180"/>
    </row>
    <row r="7" spans="1:119" ht="18.75" customHeight="1" x14ac:dyDescent="0.15">
      <c r="A7" s="181"/>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105</v>
      </c>
      <c r="AN7" s="498"/>
      <c r="AO7" s="498"/>
      <c r="AP7" s="498"/>
      <c r="AQ7" s="498"/>
      <c r="AR7" s="498"/>
      <c r="AS7" s="498"/>
      <c r="AT7" s="499"/>
      <c r="AU7" s="500" t="s">
        <v>94</v>
      </c>
      <c r="AV7" s="501"/>
      <c r="AW7" s="501"/>
      <c r="AX7" s="501"/>
      <c r="AY7" s="502" t="s">
        <v>106</v>
      </c>
      <c r="AZ7" s="503"/>
      <c r="BA7" s="503"/>
      <c r="BB7" s="503"/>
      <c r="BC7" s="503"/>
      <c r="BD7" s="503"/>
      <c r="BE7" s="503"/>
      <c r="BF7" s="503"/>
      <c r="BG7" s="503"/>
      <c r="BH7" s="503"/>
      <c r="BI7" s="503"/>
      <c r="BJ7" s="503"/>
      <c r="BK7" s="503"/>
      <c r="BL7" s="503"/>
      <c r="BM7" s="504"/>
      <c r="BN7" s="468">
        <v>58122</v>
      </c>
      <c r="BO7" s="469"/>
      <c r="BP7" s="469"/>
      <c r="BQ7" s="469"/>
      <c r="BR7" s="469"/>
      <c r="BS7" s="469"/>
      <c r="BT7" s="469"/>
      <c r="BU7" s="470"/>
      <c r="BV7" s="468">
        <v>41086</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7448563</v>
      </c>
      <c r="CU7" s="469"/>
      <c r="CV7" s="469"/>
      <c r="CW7" s="469"/>
      <c r="CX7" s="469"/>
      <c r="CY7" s="469"/>
      <c r="CZ7" s="469"/>
      <c r="DA7" s="470"/>
      <c r="DB7" s="468">
        <v>7473178</v>
      </c>
      <c r="DC7" s="469"/>
      <c r="DD7" s="469"/>
      <c r="DE7" s="469"/>
      <c r="DF7" s="469"/>
      <c r="DG7" s="469"/>
      <c r="DH7" s="469"/>
      <c r="DI7" s="470"/>
      <c r="DJ7" s="180"/>
      <c r="DK7" s="180"/>
      <c r="DL7" s="180"/>
      <c r="DM7" s="180"/>
      <c r="DN7" s="180"/>
      <c r="DO7" s="180"/>
    </row>
    <row r="8" spans="1:119" ht="18.75" customHeight="1" thickBot="1" x14ac:dyDescent="0.2">
      <c r="A8" s="181"/>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17569</v>
      </c>
      <c r="BO8" s="469"/>
      <c r="BP8" s="469"/>
      <c r="BQ8" s="469"/>
      <c r="BR8" s="469"/>
      <c r="BS8" s="469"/>
      <c r="BT8" s="469"/>
      <c r="BU8" s="470"/>
      <c r="BV8" s="468">
        <v>25293</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0.28999999999999998</v>
      </c>
      <c r="CU8" s="509"/>
      <c r="CV8" s="509"/>
      <c r="CW8" s="509"/>
      <c r="CX8" s="509"/>
      <c r="CY8" s="509"/>
      <c r="CZ8" s="509"/>
      <c r="DA8" s="510"/>
      <c r="DB8" s="508">
        <v>0.3</v>
      </c>
      <c r="DC8" s="509"/>
      <c r="DD8" s="509"/>
      <c r="DE8" s="509"/>
      <c r="DF8" s="509"/>
      <c r="DG8" s="509"/>
      <c r="DH8" s="509"/>
      <c r="DI8" s="510"/>
      <c r="DJ8" s="180"/>
      <c r="DK8" s="180"/>
      <c r="DL8" s="180"/>
      <c r="DM8" s="180"/>
      <c r="DN8" s="180"/>
      <c r="DO8" s="180"/>
    </row>
    <row r="9" spans="1:119" ht="18.75" customHeight="1" thickBot="1" x14ac:dyDescent="0.2">
      <c r="A9" s="181"/>
      <c r="B9" s="462" t="s">
        <v>112</v>
      </c>
      <c r="C9" s="463"/>
      <c r="D9" s="463"/>
      <c r="E9" s="463"/>
      <c r="F9" s="463"/>
      <c r="G9" s="463"/>
      <c r="H9" s="463"/>
      <c r="I9" s="463"/>
      <c r="J9" s="463"/>
      <c r="K9" s="511"/>
      <c r="L9" s="512" t="s">
        <v>113</v>
      </c>
      <c r="M9" s="513"/>
      <c r="N9" s="513"/>
      <c r="O9" s="513"/>
      <c r="P9" s="513"/>
      <c r="Q9" s="514"/>
      <c r="R9" s="515">
        <v>21834</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102</v>
      </c>
      <c r="AV9" s="501"/>
      <c r="AW9" s="501"/>
      <c r="AX9" s="501"/>
      <c r="AY9" s="502" t="s">
        <v>116</v>
      </c>
      <c r="AZ9" s="503"/>
      <c r="BA9" s="503"/>
      <c r="BB9" s="503"/>
      <c r="BC9" s="503"/>
      <c r="BD9" s="503"/>
      <c r="BE9" s="503"/>
      <c r="BF9" s="503"/>
      <c r="BG9" s="503"/>
      <c r="BH9" s="503"/>
      <c r="BI9" s="503"/>
      <c r="BJ9" s="503"/>
      <c r="BK9" s="503"/>
      <c r="BL9" s="503"/>
      <c r="BM9" s="504"/>
      <c r="BN9" s="468">
        <v>-7724</v>
      </c>
      <c r="BO9" s="469"/>
      <c r="BP9" s="469"/>
      <c r="BQ9" s="469"/>
      <c r="BR9" s="469"/>
      <c r="BS9" s="469"/>
      <c r="BT9" s="469"/>
      <c r="BU9" s="470"/>
      <c r="BV9" s="468">
        <v>15105</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18.399999999999999</v>
      </c>
      <c r="CU9" s="466"/>
      <c r="CV9" s="466"/>
      <c r="CW9" s="466"/>
      <c r="CX9" s="466"/>
      <c r="CY9" s="466"/>
      <c r="CZ9" s="466"/>
      <c r="DA9" s="467"/>
      <c r="DB9" s="465">
        <v>18.3</v>
      </c>
      <c r="DC9" s="466"/>
      <c r="DD9" s="466"/>
      <c r="DE9" s="466"/>
      <c r="DF9" s="466"/>
      <c r="DG9" s="466"/>
      <c r="DH9" s="466"/>
      <c r="DI9" s="467"/>
      <c r="DJ9" s="180"/>
      <c r="DK9" s="180"/>
      <c r="DL9" s="180"/>
      <c r="DM9" s="180"/>
      <c r="DN9" s="180"/>
      <c r="DO9" s="180"/>
    </row>
    <row r="10" spans="1:119" ht="18.75" customHeight="1" thickBot="1" x14ac:dyDescent="0.2">
      <c r="A10" s="181"/>
      <c r="B10" s="462"/>
      <c r="C10" s="463"/>
      <c r="D10" s="463"/>
      <c r="E10" s="463"/>
      <c r="F10" s="463"/>
      <c r="G10" s="463"/>
      <c r="H10" s="463"/>
      <c r="I10" s="463"/>
      <c r="J10" s="463"/>
      <c r="K10" s="511"/>
      <c r="L10" s="518" t="s">
        <v>118</v>
      </c>
      <c r="M10" s="498"/>
      <c r="N10" s="498"/>
      <c r="O10" s="498"/>
      <c r="P10" s="498"/>
      <c r="Q10" s="499"/>
      <c r="R10" s="519">
        <v>23454</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102</v>
      </c>
      <c r="AV10" s="501"/>
      <c r="AW10" s="501"/>
      <c r="AX10" s="501"/>
      <c r="AY10" s="502" t="s">
        <v>120</v>
      </c>
      <c r="AZ10" s="503"/>
      <c r="BA10" s="503"/>
      <c r="BB10" s="503"/>
      <c r="BC10" s="503"/>
      <c r="BD10" s="503"/>
      <c r="BE10" s="503"/>
      <c r="BF10" s="503"/>
      <c r="BG10" s="503"/>
      <c r="BH10" s="503"/>
      <c r="BI10" s="503"/>
      <c r="BJ10" s="503"/>
      <c r="BK10" s="503"/>
      <c r="BL10" s="503"/>
      <c r="BM10" s="504"/>
      <c r="BN10" s="468">
        <v>1571</v>
      </c>
      <c r="BO10" s="469"/>
      <c r="BP10" s="469"/>
      <c r="BQ10" s="469"/>
      <c r="BR10" s="469"/>
      <c r="BS10" s="469"/>
      <c r="BT10" s="469"/>
      <c r="BU10" s="470"/>
      <c r="BV10" s="468">
        <v>1626</v>
      </c>
      <c r="BW10" s="469"/>
      <c r="BX10" s="469"/>
      <c r="BY10" s="469"/>
      <c r="BZ10" s="469"/>
      <c r="CA10" s="469"/>
      <c r="CB10" s="469"/>
      <c r="CC10" s="470"/>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2"/>
      <c r="C11" s="463"/>
      <c r="D11" s="463"/>
      <c r="E11" s="463"/>
      <c r="F11" s="463"/>
      <c r="G11" s="463"/>
      <c r="H11" s="463"/>
      <c r="I11" s="463"/>
      <c r="J11" s="463"/>
      <c r="K11" s="511"/>
      <c r="L11" s="522" t="s">
        <v>122</v>
      </c>
      <c r="M11" s="523"/>
      <c r="N11" s="523"/>
      <c r="O11" s="523"/>
      <c r="P11" s="523"/>
      <c r="Q11" s="524"/>
      <c r="R11" s="525" t="s">
        <v>123</v>
      </c>
      <c r="S11" s="526"/>
      <c r="T11" s="526"/>
      <c r="U11" s="526"/>
      <c r="V11" s="527"/>
      <c r="W11" s="456"/>
      <c r="X11" s="457"/>
      <c r="Y11" s="457"/>
      <c r="Z11" s="457"/>
      <c r="AA11" s="457"/>
      <c r="AB11" s="457"/>
      <c r="AC11" s="457"/>
      <c r="AD11" s="457"/>
      <c r="AE11" s="457"/>
      <c r="AF11" s="457"/>
      <c r="AG11" s="457"/>
      <c r="AH11" s="457"/>
      <c r="AI11" s="457"/>
      <c r="AJ11" s="457"/>
      <c r="AK11" s="457"/>
      <c r="AL11" s="460"/>
      <c r="AM11" s="497" t="s">
        <v>124</v>
      </c>
      <c r="AN11" s="498"/>
      <c r="AO11" s="498"/>
      <c r="AP11" s="498"/>
      <c r="AQ11" s="498"/>
      <c r="AR11" s="498"/>
      <c r="AS11" s="498"/>
      <c r="AT11" s="499"/>
      <c r="AU11" s="500" t="s">
        <v>125</v>
      </c>
      <c r="AV11" s="501"/>
      <c r="AW11" s="501"/>
      <c r="AX11" s="501"/>
      <c r="AY11" s="502" t="s">
        <v>126</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127</v>
      </c>
      <c r="CE11" s="472"/>
      <c r="CF11" s="472"/>
      <c r="CG11" s="472"/>
      <c r="CH11" s="472"/>
      <c r="CI11" s="472"/>
      <c r="CJ11" s="472"/>
      <c r="CK11" s="472"/>
      <c r="CL11" s="472"/>
      <c r="CM11" s="472"/>
      <c r="CN11" s="472"/>
      <c r="CO11" s="472"/>
      <c r="CP11" s="472"/>
      <c r="CQ11" s="472"/>
      <c r="CR11" s="472"/>
      <c r="CS11" s="473"/>
      <c r="CT11" s="508" t="s">
        <v>128</v>
      </c>
      <c r="CU11" s="509"/>
      <c r="CV11" s="509"/>
      <c r="CW11" s="509"/>
      <c r="CX11" s="509"/>
      <c r="CY11" s="509"/>
      <c r="CZ11" s="509"/>
      <c r="DA11" s="510"/>
      <c r="DB11" s="508" t="s">
        <v>128</v>
      </c>
      <c r="DC11" s="509"/>
      <c r="DD11" s="509"/>
      <c r="DE11" s="509"/>
      <c r="DF11" s="509"/>
      <c r="DG11" s="509"/>
      <c r="DH11" s="509"/>
      <c r="DI11" s="510"/>
      <c r="DJ11" s="180"/>
      <c r="DK11" s="180"/>
      <c r="DL11" s="180"/>
      <c r="DM11" s="180"/>
      <c r="DN11" s="180"/>
      <c r="DO11" s="180"/>
    </row>
    <row r="12" spans="1:119" ht="18.75" customHeight="1" x14ac:dyDescent="0.15">
      <c r="A12" s="181"/>
      <c r="B12" s="528" t="s">
        <v>129</v>
      </c>
      <c r="C12" s="529"/>
      <c r="D12" s="529"/>
      <c r="E12" s="529"/>
      <c r="F12" s="529"/>
      <c r="G12" s="529"/>
      <c r="H12" s="529"/>
      <c r="I12" s="529"/>
      <c r="J12" s="529"/>
      <c r="K12" s="530"/>
      <c r="L12" s="537" t="s">
        <v>130</v>
      </c>
      <c r="M12" s="538"/>
      <c r="N12" s="538"/>
      <c r="O12" s="538"/>
      <c r="P12" s="538"/>
      <c r="Q12" s="539"/>
      <c r="R12" s="540">
        <v>21815</v>
      </c>
      <c r="S12" s="541"/>
      <c r="T12" s="541"/>
      <c r="U12" s="541"/>
      <c r="V12" s="542"/>
      <c r="W12" s="543" t="s">
        <v>1</v>
      </c>
      <c r="X12" s="501"/>
      <c r="Y12" s="501"/>
      <c r="Z12" s="501"/>
      <c r="AA12" s="501"/>
      <c r="AB12" s="544"/>
      <c r="AC12" s="500" t="s">
        <v>131</v>
      </c>
      <c r="AD12" s="501"/>
      <c r="AE12" s="501"/>
      <c r="AF12" s="501"/>
      <c r="AG12" s="544"/>
      <c r="AH12" s="500" t="s">
        <v>132</v>
      </c>
      <c r="AI12" s="501"/>
      <c r="AJ12" s="501"/>
      <c r="AK12" s="501"/>
      <c r="AL12" s="545"/>
      <c r="AM12" s="497" t="s">
        <v>133</v>
      </c>
      <c r="AN12" s="498"/>
      <c r="AO12" s="498"/>
      <c r="AP12" s="498"/>
      <c r="AQ12" s="498"/>
      <c r="AR12" s="498"/>
      <c r="AS12" s="498"/>
      <c r="AT12" s="499"/>
      <c r="AU12" s="500" t="s">
        <v>102</v>
      </c>
      <c r="AV12" s="501"/>
      <c r="AW12" s="501"/>
      <c r="AX12" s="501"/>
      <c r="AY12" s="502" t="s">
        <v>134</v>
      </c>
      <c r="AZ12" s="503"/>
      <c r="BA12" s="503"/>
      <c r="BB12" s="503"/>
      <c r="BC12" s="503"/>
      <c r="BD12" s="503"/>
      <c r="BE12" s="503"/>
      <c r="BF12" s="503"/>
      <c r="BG12" s="503"/>
      <c r="BH12" s="503"/>
      <c r="BI12" s="503"/>
      <c r="BJ12" s="503"/>
      <c r="BK12" s="503"/>
      <c r="BL12" s="503"/>
      <c r="BM12" s="504"/>
      <c r="BN12" s="468">
        <v>100000</v>
      </c>
      <c r="BO12" s="469"/>
      <c r="BP12" s="469"/>
      <c r="BQ12" s="469"/>
      <c r="BR12" s="469"/>
      <c r="BS12" s="469"/>
      <c r="BT12" s="469"/>
      <c r="BU12" s="470"/>
      <c r="BV12" s="468">
        <v>200000</v>
      </c>
      <c r="BW12" s="469"/>
      <c r="BX12" s="469"/>
      <c r="BY12" s="469"/>
      <c r="BZ12" s="469"/>
      <c r="CA12" s="469"/>
      <c r="CB12" s="469"/>
      <c r="CC12" s="470"/>
      <c r="CD12" s="471" t="s">
        <v>135</v>
      </c>
      <c r="CE12" s="472"/>
      <c r="CF12" s="472"/>
      <c r="CG12" s="472"/>
      <c r="CH12" s="472"/>
      <c r="CI12" s="472"/>
      <c r="CJ12" s="472"/>
      <c r="CK12" s="472"/>
      <c r="CL12" s="472"/>
      <c r="CM12" s="472"/>
      <c r="CN12" s="472"/>
      <c r="CO12" s="472"/>
      <c r="CP12" s="472"/>
      <c r="CQ12" s="472"/>
      <c r="CR12" s="472"/>
      <c r="CS12" s="473"/>
      <c r="CT12" s="508" t="s">
        <v>136</v>
      </c>
      <c r="CU12" s="509"/>
      <c r="CV12" s="509"/>
      <c r="CW12" s="509"/>
      <c r="CX12" s="509"/>
      <c r="CY12" s="509"/>
      <c r="CZ12" s="509"/>
      <c r="DA12" s="510"/>
      <c r="DB12" s="508" t="s">
        <v>136</v>
      </c>
      <c r="DC12" s="509"/>
      <c r="DD12" s="509"/>
      <c r="DE12" s="509"/>
      <c r="DF12" s="509"/>
      <c r="DG12" s="509"/>
      <c r="DH12" s="509"/>
      <c r="DI12" s="510"/>
      <c r="DJ12" s="180"/>
      <c r="DK12" s="180"/>
      <c r="DL12" s="180"/>
      <c r="DM12" s="180"/>
      <c r="DN12" s="180"/>
      <c r="DO12" s="180"/>
    </row>
    <row r="13" spans="1:119" ht="18.75" customHeight="1" x14ac:dyDescent="0.15">
      <c r="A13" s="181"/>
      <c r="B13" s="531"/>
      <c r="C13" s="532"/>
      <c r="D13" s="532"/>
      <c r="E13" s="532"/>
      <c r="F13" s="532"/>
      <c r="G13" s="532"/>
      <c r="H13" s="532"/>
      <c r="I13" s="532"/>
      <c r="J13" s="532"/>
      <c r="K13" s="533"/>
      <c r="L13" s="191"/>
      <c r="M13" s="556" t="s">
        <v>137</v>
      </c>
      <c r="N13" s="557"/>
      <c r="O13" s="557"/>
      <c r="P13" s="557"/>
      <c r="Q13" s="558"/>
      <c r="R13" s="549">
        <v>21697</v>
      </c>
      <c r="S13" s="550"/>
      <c r="T13" s="550"/>
      <c r="U13" s="550"/>
      <c r="V13" s="551"/>
      <c r="W13" s="484" t="s">
        <v>138</v>
      </c>
      <c r="X13" s="485"/>
      <c r="Y13" s="485"/>
      <c r="Z13" s="485"/>
      <c r="AA13" s="485"/>
      <c r="AB13" s="475"/>
      <c r="AC13" s="519">
        <v>386</v>
      </c>
      <c r="AD13" s="520"/>
      <c r="AE13" s="520"/>
      <c r="AF13" s="520"/>
      <c r="AG13" s="559"/>
      <c r="AH13" s="519">
        <v>426</v>
      </c>
      <c r="AI13" s="520"/>
      <c r="AJ13" s="520"/>
      <c r="AK13" s="520"/>
      <c r="AL13" s="521"/>
      <c r="AM13" s="497" t="s">
        <v>139</v>
      </c>
      <c r="AN13" s="498"/>
      <c r="AO13" s="498"/>
      <c r="AP13" s="498"/>
      <c r="AQ13" s="498"/>
      <c r="AR13" s="498"/>
      <c r="AS13" s="498"/>
      <c r="AT13" s="499"/>
      <c r="AU13" s="500" t="s">
        <v>140</v>
      </c>
      <c r="AV13" s="501"/>
      <c r="AW13" s="501"/>
      <c r="AX13" s="501"/>
      <c r="AY13" s="502" t="s">
        <v>141</v>
      </c>
      <c r="AZ13" s="503"/>
      <c r="BA13" s="503"/>
      <c r="BB13" s="503"/>
      <c r="BC13" s="503"/>
      <c r="BD13" s="503"/>
      <c r="BE13" s="503"/>
      <c r="BF13" s="503"/>
      <c r="BG13" s="503"/>
      <c r="BH13" s="503"/>
      <c r="BI13" s="503"/>
      <c r="BJ13" s="503"/>
      <c r="BK13" s="503"/>
      <c r="BL13" s="503"/>
      <c r="BM13" s="504"/>
      <c r="BN13" s="468">
        <v>-106153</v>
      </c>
      <c r="BO13" s="469"/>
      <c r="BP13" s="469"/>
      <c r="BQ13" s="469"/>
      <c r="BR13" s="469"/>
      <c r="BS13" s="469"/>
      <c r="BT13" s="469"/>
      <c r="BU13" s="470"/>
      <c r="BV13" s="468">
        <v>-183269</v>
      </c>
      <c r="BW13" s="469"/>
      <c r="BX13" s="469"/>
      <c r="BY13" s="469"/>
      <c r="BZ13" s="469"/>
      <c r="CA13" s="469"/>
      <c r="CB13" s="469"/>
      <c r="CC13" s="470"/>
      <c r="CD13" s="471" t="s">
        <v>142</v>
      </c>
      <c r="CE13" s="472"/>
      <c r="CF13" s="472"/>
      <c r="CG13" s="472"/>
      <c r="CH13" s="472"/>
      <c r="CI13" s="472"/>
      <c r="CJ13" s="472"/>
      <c r="CK13" s="472"/>
      <c r="CL13" s="472"/>
      <c r="CM13" s="472"/>
      <c r="CN13" s="472"/>
      <c r="CO13" s="472"/>
      <c r="CP13" s="472"/>
      <c r="CQ13" s="472"/>
      <c r="CR13" s="472"/>
      <c r="CS13" s="473"/>
      <c r="CT13" s="465">
        <v>15.8</v>
      </c>
      <c r="CU13" s="466"/>
      <c r="CV13" s="466"/>
      <c r="CW13" s="466"/>
      <c r="CX13" s="466"/>
      <c r="CY13" s="466"/>
      <c r="CZ13" s="466"/>
      <c r="DA13" s="467"/>
      <c r="DB13" s="465">
        <v>14.9</v>
      </c>
      <c r="DC13" s="466"/>
      <c r="DD13" s="466"/>
      <c r="DE13" s="466"/>
      <c r="DF13" s="466"/>
      <c r="DG13" s="466"/>
      <c r="DH13" s="466"/>
      <c r="DI13" s="467"/>
      <c r="DJ13" s="180"/>
      <c r="DK13" s="180"/>
      <c r="DL13" s="180"/>
      <c r="DM13" s="180"/>
      <c r="DN13" s="180"/>
      <c r="DO13" s="180"/>
    </row>
    <row r="14" spans="1:119" ht="18.75" customHeight="1" thickBot="1" x14ac:dyDescent="0.2">
      <c r="A14" s="181"/>
      <c r="B14" s="531"/>
      <c r="C14" s="532"/>
      <c r="D14" s="532"/>
      <c r="E14" s="532"/>
      <c r="F14" s="532"/>
      <c r="G14" s="532"/>
      <c r="H14" s="532"/>
      <c r="I14" s="532"/>
      <c r="J14" s="532"/>
      <c r="K14" s="533"/>
      <c r="L14" s="546" t="s">
        <v>143</v>
      </c>
      <c r="M14" s="547"/>
      <c r="N14" s="547"/>
      <c r="O14" s="547"/>
      <c r="P14" s="547"/>
      <c r="Q14" s="548"/>
      <c r="R14" s="549">
        <v>22256</v>
      </c>
      <c r="S14" s="550"/>
      <c r="T14" s="550"/>
      <c r="U14" s="550"/>
      <c r="V14" s="551"/>
      <c r="W14" s="458"/>
      <c r="X14" s="459"/>
      <c r="Y14" s="459"/>
      <c r="Z14" s="459"/>
      <c r="AA14" s="459"/>
      <c r="AB14" s="448"/>
      <c r="AC14" s="552">
        <v>3.7</v>
      </c>
      <c r="AD14" s="553"/>
      <c r="AE14" s="553"/>
      <c r="AF14" s="553"/>
      <c r="AG14" s="554"/>
      <c r="AH14" s="552">
        <v>4</v>
      </c>
      <c r="AI14" s="553"/>
      <c r="AJ14" s="553"/>
      <c r="AK14" s="553"/>
      <c r="AL14" s="555"/>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0" t="s">
        <v>144</v>
      </c>
      <c r="CE14" s="561"/>
      <c r="CF14" s="561"/>
      <c r="CG14" s="561"/>
      <c r="CH14" s="561"/>
      <c r="CI14" s="561"/>
      <c r="CJ14" s="561"/>
      <c r="CK14" s="561"/>
      <c r="CL14" s="561"/>
      <c r="CM14" s="561"/>
      <c r="CN14" s="561"/>
      <c r="CO14" s="561"/>
      <c r="CP14" s="561"/>
      <c r="CQ14" s="561"/>
      <c r="CR14" s="561"/>
      <c r="CS14" s="562"/>
      <c r="CT14" s="563">
        <v>110.6</v>
      </c>
      <c r="CU14" s="564"/>
      <c r="CV14" s="564"/>
      <c r="CW14" s="564"/>
      <c r="CX14" s="564"/>
      <c r="CY14" s="564"/>
      <c r="CZ14" s="564"/>
      <c r="DA14" s="565"/>
      <c r="DB14" s="563">
        <v>105.5</v>
      </c>
      <c r="DC14" s="564"/>
      <c r="DD14" s="564"/>
      <c r="DE14" s="564"/>
      <c r="DF14" s="564"/>
      <c r="DG14" s="564"/>
      <c r="DH14" s="564"/>
      <c r="DI14" s="565"/>
      <c r="DJ14" s="180"/>
      <c r="DK14" s="180"/>
      <c r="DL14" s="180"/>
      <c r="DM14" s="180"/>
      <c r="DN14" s="180"/>
      <c r="DO14" s="180"/>
    </row>
    <row r="15" spans="1:119" ht="18.75" customHeight="1" x14ac:dyDescent="0.15">
      <c r="A15" s="181"/>
      <c r="B15" s="531"/>
      <c r="C15" s="532"/>
      <c r="D15" s="532"/>
      <c r="E15" s="532"/>
      <c r="F15" s="532"/>
      <c r="G15" s="532"/>
      <c r="H15" s="532"/>
      <c r="I15" s="532"/>
      <c r="J15" s="532"/>
      <c r="K15" s="533"/>
      <c r="L15" s="191"/>
      <c r="M15" s="556" t="s">
        <v>145</v>
      </c>
      <c r="N15" s="557"/>
      <c r="O15" s="557"/>
      <c r="P15" s="557"/>
      <c r="Q15" s="558"/>
      <c r="R15" s="549">
        <v>22144</v>
      </c>
      <c r="S15" s="550"/>
      <c r="T15" s="550"/>
      <c r="U15" s="550"/>
      <c r="V15" s="551"/>
      <c r="W15" s="484" t="s">
        <v>146</v>
      </c>
      <c r="X15" s="485"/>
      <c r="Y15" s="485"/>
      <c r="Z15" s="485"/>
      <c r="AA15" s="485"/>
      <c r="AB15" s="475"/>
      <c r="AC15" s="519">
        <v>3444</v>
      </c>
      <c r="AD15" s="520"/>
      <c r="AE15" s="520"/>
      <c r="AF15" s="520"/>
      <c r="AG15" s="559"/>
      <c r="AH15" s="519">
        <v>3904</v>
      </c>
      <c r="AI15" s="520"/>
      <c r="AJ15" s="520"/>
      <c r="AK15" s="520"/>
      <c r="AL15" s="521"/>
      <c r="AM15" s="497"/>
      <c r="AN15" s="498"/>
      <c r="AO15" s="498"/>
      <c r="AP15" s="498"/>
      <c r="AQ15" s="498"/>
      <c r="AR15" s="498"/>
      <c r="AS15" s="498"/>
      <c r="AT15" s="499"/>
      <c r="AU15" s="500"/>
      <c r="AV15" s="501"/>
      <c r="AW15" s="501"/>
      <c r="AX15" s="501"/>
      <c r="AY15" s="428" t="s">
        <v>147</v>
      </c>
      <c r="AZ15" s="429"/>
      <c r="BA15" s="429"/>
      <c r="BB15" s="429"/>
      <c r="BC15" s="429"/>
      <c r="BD15" s="429"/>
      <c r="BE15" s="429"/>
      <c r="BF15" s="429"/>
      <c r="BG15" s="429"/>
      <c r="BH15" s="429"/>
      <c r="BI15" s="429"/>
      <c r="BJ15" s="429"/>
      <c r="BK15" s="429"/>
      <c r="BL15" s="429"/>
      <c r="BM15" s="430"/>
      <c r="BN15" s="431">
        <v>1855676</v>
      </c>
      <c r="BO15" s="432"/>
      <c r="BP15" s="432"/>
      <c r="BQ15" s="432"/>
      <c r="BR15" s="432"/>
      <c r="BS15" s="432"/>
      <c r="BT15" s="432"/>
      <c r="BU15" s="433"/>
      <c r="BV15" s="431">
        <v>1863711</v>
      </c>
      <c r="BW15" s="432"/>
      <c r="BX15" s="432"/>
      <c r="BY15" s="432"/>
      <c r="BZ15" s="432"/>
      <c r="CA15" s="432"/>
      <c r="CB15" s="432"/>
      <c r="CC15" s="433"/>
      <c r="CD15" s="566" t="s">
        <v>148</v>
      </c>
      <c r="CE15" s="567"/>
      <c r="CF15" s="567"/>
      <c r="CG15" s="567"/>
      <c r="CH15" s="567"/>
      <c r="CI15" s="567"/>
      <c r="CJ15" s="567"/>
      <c r="CK15" s="567"/>
      <c r="CL15" s="567"/>
      <c r="CM15" s="567"/>
      <c r="CN15" s="567"/>
      <c r="CO15" s="567"/>
      <c r="CP15" s="567"/>
      <c r="CQ15" s="567"/>
      <c r="CR15" s="567"/>
      <c r="CS15" s="568"/>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1"/>
      <c r="C16" s="532"/>
      <c r="D16" s="532"/>
      <c r="E16" s="532"/>
      <c r="F16" s="532"/>
      <c r="G16" s="532"/>
      <c r="H16" s="532"/>
      <c r="I16" s="532"/>
      <c r="J16" s="532"/>
      <c r="K16" s="533"/>
      <c r="L16" s="546" t="s">
        <v>149</v>
      </c>
      <c r="M16" s="577"/>
      <c r="N16" s="577"/>
      <c r="O16" s="577"/>
      <c r="P16" s="577"/>
      <c r="Q16" s="578"/>
      <c r="R16" s="569" t="s">
        <v>150</v>
      </c>
      <c r="S16" s="570"/>
      <c r="T16" s="570"/>
      <c r="U16" s="570"/>
      <c r="V16" s="571"/>
      <c r="W16" s="458"/>
      <c r="X16" s="459"/>
      <c r="Y16" s="459"/>
      <c r="Z16" s="459"/>
      <c r="AA16" s="459"/>
      <c r="AB16" s="448"/>
      <c r="AC16" s="552">
        <v>33.1</v>
      </c>
      <c r="AD16" s="553"/>
      <c r="AE16" s="553"/>
      <c r="AF16" s="553"/>
      <c r="AG16" s="554"/>
      <c r="AH16" s="552">
        <v>36.200000000000003</v>
      </c>
      <c r="AI16" s="553"/>
      <c r="AJ16" s="553"/>
      <c r="AK16" s="553"/>
      <c r="AL16" s="555"/>
      <c r="AM16" s="497"/>
      <c r="AN16" s="498"/>
      <c r="AO16" s="498"/>
      <c r="AP16" s="498"/>
      <c r="AQ16" s="498"/>
      <c r="AR16" s="498"/>
      <c r="AS16" s="498"/>
      <c r="AT16" s="499"/>
      <c r="AU16" s="500"/>
      <c r="AV16" s="501"/>
      <c r="AW16" s="501"/>
      <c r="AX16" s="501"/>
      <c r="AY16" s="502" t="s">
        <v>151</v>
      </c>
      <c r="AZ16" s="503"/>
      <c r="BA16" s="503"/>
      <c r="BB16" s="503"/>
      <c r="BC16" s="503"/>
      <c r="BD16" s="503"/>
      <c r="BE16" s="503"/>
      <c r="BF16" s="503"/>
      <c r="BG16" s="503"/>
      <c r="BH16" s="503"/>
      <c r="BI16" s="503"/>
      <c r="BJ16" s="503"/>
      <c r="BK16" s="503"/>
      <c r="BL16" s="503"/>
      <c r="BM16" s="504"/>
      <c r="BN16" s="468">
        <v>6432347</v>
      </c>
      <c r="BO16" s="469"/>
      <c r="BP16" s="469"/>
      <c r="BQ16" s="469"/>
      <c r="BR16" s="469"/>
      <c r="BS16" s="469"/>
      <c r="BT16" s="469"/>
      <c r="BU16" s="470"/>
      <c r="BV16" s="468">
        <v>6355226</v>
      </c>
      <c r="BW16" s="469"/>
      <c r="BX16" s="469"/>
      <c r="BY16" s="469"/>
      <c r="BZ16" s="469"/>
      <c r="CA16" s="469"/>
      <c r="CB16" s="469"/>
      <c r="CC16" s="470"/>
      <c r="CD16" s="195"/>
      <c r="CE16" s="575"/>
      <c r="CF16" s="575"/>
      <c r="CG16" s="575"/>
      <c r="CH16" s="575"/>
      <c r="CI16" s="575"/>
      <c r="CJ16" s="575"/>
      <c r="CK16" s="575"/>
      <c r="CL16" s="575"/>
      <c r="CM16" s="575"/>
      <c r="CN16" s="575"/>
      <c r="CO16" s="575"/>
      <c r="CP16" s="575"/>
      <c r="CQ16" s="575"/>
      <c r="CR16" s="575"/>
      <c r="CS16" s="576"/>
      <c r="CT16" s="465"/>
      <c r="CU16" s="466"/>
      <c r="CV16" s="466"/>
      <c r="CW16" s="466"/>
      <c r="CX16" s="466"/>
      <c r="CY16" s="466"/>
      <c r="CZ16" s="466"/>
      <c r="DA16" s="467"/>
      <c r="DB16" s="465"/>
      <c r="DC16" s="466"/>
      <c r="DD16" s="466"/>
      <c r="DE16" s="466"/>
      <c r="DF16" s="466"/>
      <c r="DG16" s="466"/>
      <c r="DH16" s="466"/>
      <c r="DI16" s="467"/>
      <c r="DJ16" s="180"/>
      <c r="DK16" s="180"/>
      <c r="DL16" s="180"/>
      <c r="DM16" s="180"/>
      <c r="DN16" s="180"/>
      <c r="DO16" s="180"/>
    </row>
    <row r="17" spans="1:119" ht="18.75" customHeight="1" thickBot="1" x14ac:dyDescent="0.2">
      <c r="A17" s="181"/>
      <c r="B17" s="534"/>
      <c r="C17" s="535"/>
      <c r="D17" s="535"/>
      <c r="E17" s="535"/>
      <c r="F17" s="535"/>
      <c r="G17" s="535"/>
      <c r="H17" s="535"/>
      <c r="I17" s="535"/>
      <c r="J17" s="535"/>
      <c r="K17" s="536"/>
      <c r="L17" s="196"/>
      <c r="M17" s="572" t="s">
        <v>152</v>
      </c>
      <c r="N17" s="573"/>
      <c r="O17" s="573"/>
      <c r="P17" s="573"/>
      <c r="Q17" s="574"/>
      <c r="R17" s="569" t="s">
        <v>153</v>
      </c>
      <c r="S17" s="570"/>
      <c r="T17" s="570"/>
      <c r="U17" s="570"/>
      <c r="V17" s="571"/>
      <c r="W17" s="484" t="s">
        <v>154</v>
      </c>
      <c r="X17" s="485"/>
      <c r="Y17" s="485"/>
      <c r="Z17" s="485"/>
      <c r="AA17" s="485"/>
      <c r="AB17" s="475"/>
      <c r="AC17" s="519">
        <v>6584</v>
      </c>
      <c r="AD17" s="520"/>
      <c r="AE17" s="520"/>
      <c r="AF17" s="520"/>
      <c r="AG17" s="559"/>
      <c r="AH17" s="519">
        <v>6450</v>
      </c>
      <c r="AI17" s="520"/>
      <c r="AJ17" s="520"/>
      <c r="AK17" s="520"/>
      <c r="AL17" s="521"/>
      <c r="AM17" s="497"/>
      <c r="AN17" s="498"/>
      <c r="AO17" s="498"/>
      <c r="AP17" s="498"/>
      <c r="AQ17" s="498"/>
      <c r="AR17" s="498"/>
      <c r="AS17" s="498"/>
      <c r="AT17" s="499"/>
      <c r="AU17" s="500"/>
      <c r="AV17" s="501"/>
      <c r="AW17" s="501"/>
      <c r="AX17" s="501"/>
      <c r="AY17" s="502" t="s">
        <v>155</v>
      </c>
      <c r="AZ17" s="503"/>
      <c r="BA17" s="503"/>
      <c r="BB17" s="503"/>
      <c r="BC17" s="503"/>
      <c r="BD17" s="503"/>
      <c r="BE17" s="503"/>
      <c r="BF17" s="503"/>
      <c r="BG17" s="503"/>
      <c r="BH17" s="503"/>
      <c r="BI17" s="503"/>
      <c r="BJ17" s="503"/>
      <c r="BK17" s="503"/>
      <c r="BL17" s="503"/>
      <c r="BM17" s="504"/>
      <c r="BN17" s="468">
        <v>2335435</v>
      </c>
      <c r="BO17" s="469"/>
      <c r="BP17" s="469"/>
      <c r="BQ17" s="469"/>
      <c r="BR17" s="469"/>
      <c r="BS17" s="469"/>
      <c r="BT17" s="469"/>
      <c r="BU17" s="470"/>
      <c r="BV17" s="468">
        <v>2348739</v>
      </c>
      <c r="BW17" s="469"/>
      <c r="BX17" s="469"/>
      <c r="BY17" s="469"/>
      <c r="BZ17" s="469"/>
      <c r="CA17" s="469"/>
      <c r="CB17" s="469"/>
      <c r="CC17" s="470"/>
      <c r="CD17" s="195"/>
      <c r="CE17" s="575"/>
      <c r="CF17" s="575"/>
      <c r="CG17" s="575"/>
      <c r="CH17" s="575"/>
      <c r="CI17" s="575"/>
      <c r="CJ17" s="575"/>
      <c r="CK17" s="575"/>
      <c r="CL17" s="575"/>
      <c r="CM17" s="575"/>
      <c r="CN17" s="575"/>
      <c r="CO17" s="575"/>
      <c r="CP17" s="575"/>
      <c r="CQ17" s="575"/>
      <c r="CR17" s="575"/>
      <c r="CS17" s="576"/>
      <c r="CT17" s="465"/>
      <c r="CU17" s="466"/>
      <c r="CV17" s="466"/>
      <c r="CW17" s="466"/>
      <c r="CX17" s="466"/>
      <c r="CY17" s="466"/>
      <c r="CZ17" s="466"/>
      <c r="DA17" s="467"/>
      <c r="DB17" s="465"/>
      <c r="DC17" s="466"/>
      <c r="DD17" s="466"/>
      <c r="DE17" s="466"/>
      <c r="DF17" s="466"/>
      <c r="DG17" s="466"/>
      <c r="DH17" s="466"/>
      <c r="DI17" s="467"/>
      <c r="DJ17" s="180"/>
      <c r="DK17" s="180"/>
      <c r="DL17" s="180"/>
      <c r="DM17" s="180"/>
      <c r="DN17" s="180"/>
      <c r="DO17" s="180"/>
    </row>
    <row r="18" spans="1:119" ht="18.75" customHeight="1" thickBot="1" x14ac:dyDescent="0.2">
      <c r="A18" s="181"/>
      <c r="B18" s="579" t="s">
        <v>156</v>
      </c>
      <c r="C18" s="511"/>
      <c r="D18" s="511"/>
      <c r="E18" s="580"/>
      <c r="F18" s="580"/>
      <c r="G18" s="580"/>
      <c r="H18" s="580"/>
      <c r="I18" s="580"/>
      <c r="J18" s="580"/>
      <c r="K18" s="580"/>
      <c r="L18" s="581">
        <v>108.38</v>
      </c>
      <c r="M18" s="581"/>
      <c r="N18" s="581"/>
      <c r="O18" s="581"/>
      <c r="P18" s="581"/>
      <c r="Q18" s="581"/>
      <c r="R18" s="582"/>
      <c r="S18" s="582"/>
      <c r="T18" s="582"/>
      <c r="U18" s="582"/>
      <c r="V18" s="583"/>
      <c r="W18" s="486"/>
      <c r="X18" s="487"/>
      <c r="Y18" s="487"/>
      <c r="Z18" s="487"/>
      <c r="AA18" s="487"/>
      <c r="AB18" s="478"/>
      <c r="AC18" s="584">
        <v>63.2</v>
      </c>
      <c r="AD18" s="585"/>
      <c r="AE18" s="585"/>
      <c r="AF18" s="585"/>
      <c r="AG18" s="586"/>
      <c r="AH18" s="584">
        <v>59.8</v>
      </c>
      <c r="AI18" s="585"/>
      <c r="AJ18" s="585"/>
      <c r="AK18" s="585"/>
      <c r="AL18" s="587"/>
      <c r="AM18" s="497"/>
      <c r="AN18" s="498"/>
      <c r="AO18" s="498"/>
      <c r="AP18" s="498"/>
      <c r="AQ18" s="498"/>
      <c r="AR18" s="498"/>
      <c r="AS18" s="498"/>
      <c r="AT18" s="499"/>
      <c r="AU18" s="500"/>
      <c r="AV18" s="501"/>
      <c r="AW18" s="501"/>
      <c r="AX18" s="501"/>
      <c r="AY18" s="502" t="s">
        <v>157</v>
      </c>
      <c r="AZ18" s="503"/>
      <c r="BA18" s="503"/>
      <c r="BB18" s="503"/>
      <c r="BC18" s="503"/>
      <c r="BD18" s="503"/>
      <c r="BE18" s="503"/>
      <c r="BF18" s="503"/>
      <c r="BG18" s="503"/>
      <c r="BH18" s="503"/>
      <c r="BI18" s="503"/>
      <c r="BJ18" s="503"/>
      <c r="BK18" s="503"/>
      <c r="BL18" s="503"/>
      <c r="BM18" s="504"/>
      <c r="BN18" s="468">
        <v>7342840</v>
      </c>
      <c r="BO18" s="469"/>
      <c r="BP18" s="469"/>
      <c r="BQ18" s="469"/>
      <c r="BR18" s="469"/>
      <c r="BS18" s="469"/>
      <c r="BT18" s="469"/>
      <c r="BU18" s="470"/>
      <c r="BV18" s="468">
        <v>7343714</v>
      </c>
      <c r="BW18" s="469"/>
      <c r="BX18" s="469"/>
      <c r="BY18" s="469"/>
      <c r="BZ18" s="469"/>
      <c r="CA18" s="469"/>
      <c r="CB18" s="469"/>
      <c r="CC18" s="470"/>
      <c r="CD18" s="195"/>
      <c r="CE18" s="575"/>
      <c r="CF18" s="575"/>
      <c r="CG18" s="575"/>
      <c r="CH18" s="575"/>
      <c r="CI18" s="575"/>
      <c r="CJ18" s="575"/>
      <c r="CK18" s="575"/>
      <c r="CL18" s="575"/>
      <c r="CM18" s="575"/>
      <c r="CN18" s="575"/>
      <c r="CO18" s="575"/>
      <c r="CP18" s="575"/>
      <c r="CQ18" s="575"/>
      <c r="CR18" s="575"/>
      <c r="CS18" s="576"/>
      <c r="CT18" s="465"/>
      <c r="CU18" s="466"/>
      <c r="CV18" s="466"/>
      <c r="CW18" s="466"/>
      <c r="CX18" s="466"/>
      <c r="CY18" s="466"/>
      <c r="CZ18" s="466"/>
      <c r="DA18" s="467"/>
      <c r="DB18" s="465"/>
      <c r="DC18" s="466"/>
      <c r="DD18" s="466"/>
      <c r="DE18" s="466"/>
      <c r="DF18" s="466"/>
      <c r="DG18" s="466"/>
      <c r="DH18" s="466"/>
      <c r="DI18" s="467"/>
      <c r="DJ18" s="180"/>
      <c r="DK18" s="180"/>
      <c r="DL18" s="180"/>
      <c r="DM18" s="180"/>
      <c r="DN18" s="180"/>
      <c r="DO18" s="180"/>
    </row>
    <row r="19" spans="1:119" ht="18.75" customHeight="1" thickBot="1" x14ac:dyDescent="0.2">
      <c r="A19" s="181"/>
      <c r="B19" s="579" t="s">
        <v>158</v>
      </c>
      <c r="C19" s="511"/>
      <c r="D19" s="511"/>
      <c r="E19" s="580"/>
      <c r="F19" s="580"/>
      <c r="G19" s="580"/>
      <c r="H19" s="580"/>
      <c r="I19" s="580"/>
      <c r="J19" s="580"/>
      <c r="K19" s="580"/>
      <c r="L19" s="588">
        <v>201</v>
      </c>
      <c r="M19" s="588"/>
      <c r="N19" s="588"/>
      <c r="O19" s="588"/>
      <c r="P19" s="588"/>
      <c r="Q19" s="588"/>
      <c r="R19" s="589"/>
      <c r="S19" s="589"/>
      <c r="T19" s="589"/>
      <c r="U19" s="589"/>
      <c r="V19" s="590"/>
      <c r="W19" s="425"/>
      <c r="X19" s="426"/>
      <c r="Y19" s="426"/>
      <c r="Z19" s="426"/>
      <c r="AA19" s="426"/>
      <c r="AB19" s="426"/>
      <c r="AC19" s="597"/>
      <c r="AD19" s="597"/>
      <c r="AE19" s="597"/>
      <c r="AF19" s="597"/>
      <c r="AG19" s="597"/>
      <c r="AH19" s="597"/>
      <c r="AI19" s="597"/>
      <c r="AJ19" s="597"/>
      <c r="AK19" s="597"/>
      <c r="AL19" s="598"/>
      <c r="AM19" s="497"/>
      <c r="AN19" s="498"/>
      <c r="AO19" s="498"/>
      <c r="AP19" s="498"/>
      <c r="AQ19" s="498"/>
      <c r="AR19" s="498"/>
      <c r="AS19" s="498"/>
      <c r="AT19" s="499"/>
      <c r="AU19" s="500"/>
      <c r="AV19" s="501"/>
      <c r="AW19" s="501"/>
      <c r="AX19" s="501"/>
      <c r="AY19" s="502" t="s">
        <v>159</v>
      </c>
      <c r="AZ19" s="503"/>
      <c r="BA19" s="503"/>
      <c r="BB19" s="503"/>
      <c r="BC19" s="503"/>
      <c r="BD19" s="503"/>
      <c r="BE19" s="503"/>
      <c r="BF19" s="503"/>
      <c r="BG19" s="503"/>
      <c r="BH19" s="503"/>
      <c r="BI19" s="503"/>
      <c r="BJ19" s="503"/>
      <c r="BK19" s="503"/>
      <c r="BL19" s="503"/>
      <c r="BM19" s="504"/>
      <c r="BN19" s="468">
        <v>8336955</v>
      </c>
      <c r="BO19" s="469"/>
      <c r="BP19" s="469"/>
      <c r="BQ19" s="469"/>
      <c r="BR19" s="469"/>
      <c r="BS19" s="469"/>
      <c r="BT19" s="469"/>
      <c r="BU19" s="470"/>
      <c r="BV19" s="468">
        <v>8502453</v>
      </c>
      <c r="BW19" s="469"/>
      <c r="BX19" s="469"/>
      <c r="BY19" s="469"/>
      <c r="BZ19" s="469"/>
      <c r="CA19" s="469"/>
      <c r="CB19" s="469"/>
      <c r="CC19" s="470"/>
      <c r="CD19" s="195"/>
      <c r="CE19" s="575"/>
      <c r="CF19" s="575"/>
      <c r="CG19" s="575"/>
      <c r="CH19" s="575"/>
      <c r="CI19" s="575"/>
      <c r="CJ19" s="575"/>
      <c r="CK19" s="575"/>
      <c r="CL19" s="575"/>
      <c r="CM19" s="575"/>
      <c r="CN19" s="575"/>
      <c r="CO19" s="575"/>
      <c r="CP19" s="575"/>
      <c r="CQ19" s="575"/>
      <c r="CR19" s="575"/>
      <c r="CS19" s="576"/>
      <c r="CT19" s="465"/>
      <c r="CU19" s="466"/>
      <c r="CV19" s="466"/>
      <c r="CW19" s="466"/>
      <c r="CX19" s="466"/>
      <c r="CY19" s="466"/>
      <c r="CZ19" s="466"/>
      <c r="DA19" s="467"/>
      <c r="DB19" s="465"/>
      <c r="DC19" s="466"/>
      <c r="DD19" s="466"/>
      <c r="DE19" s="466"/>
      <c r="DF19" s="466"/>
      <c r="DG19" s="466"/>
      <c r="DH19" s="466"/>
      <c r="DI19" s="467"/>
      <c r="DJ19" s="180"/>
      <c r="DK19" s="180"/>
      <c r="DL19" s="180"/>
      <c r="DM19" s="180"/>
      <c r="DN19" s="180"/>
      <c r="DO19" s="180"/>
    </row>
    <row r="20" spans="1:119" ht="18.75" customHeight="1" thickBot="1" x14ac:dyDescent="0.2">
      <c r="A20" s="181"/>
      <c r="B20" s="579" t="s">
        <v>160</v>
      </c>
      <c r="C20" s="511"/>
      <c r="D20" s="511"/>
      <c r="E20" s="580"/>
      <c r="F20" s="580"/>
      <c r="G20" s="580"/>
      <c r="H20" s="580"/>
      <c r="I20" s="580"/>
      <c r="J20" s="580"/>
      <c r="K20" s="580"/>
      <c r="L20" s="588">
        <v>8140</v>
      </c>
      <c r="M20" s="588"/>
      <c r="N20" s="588"/>
      <c r="O20" s="588"/>
      <c r="P20" s="588"/>
      <c r="Q20" s="588"/>
      <c r="R20" s="589"/>
      <c r="S20" s="589"/>
      <c r="T20" s="589"/>
      <c r="U20" s="589"/>
      <c r="V20" s="590"/>
      <c r="W20" s="486"/>
      <c r="X20" s="487"/>
      <c r="Y20" s="487"/>
      <c r="Z20" s="487"/>
      <c r="AA20" s="487"/>
      <c r="AB20" s="487"/>
      <c r="AC20" s="591"/>
      <c r="AD20" s="591"/>
      <c r="AE20" s="591"/>
      <c r="AF20" s="591"/>
      <c r="AG20" s="591"/>
      <c r="AH20" s="591"/>
      <c r="AI20" s="591"/>
      <c r="AJ20" s="591"/>
      <c r="AK20" s="591"/>
      <c r="AL20" s="592"/>
      <c r="AM20" s="593"/>
      <c r="AN20" s="523"/>
      <c r="AO20" s="523"/>
      <c r="AP20" s="523"/>
      <c r="AQ20" s="523"/>
      <c r="AR20" s="523"/>
      <c r="AS20" s="523"/>
      <c r="AT20" s="524"/>
      <c r="AU20" s="594"/>
      <c r="AV20" s="595"/>
      <c r="AW20" s="595"/>
      <c r="AX20" s="596"/>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195"/>
      <c r="CE20" s="575"/>
      <c r="CF20" s="575"/>
      <c r="CG20" s="575"/>
      <c r="CH20" s="575"/>
      <c r="CI20" s="575"/>
      <c r="CJ20" s="575"/>
      <c r="CK20" s="575"/>
      <c r="CL20" s="575"/>
      <c r="CM20" s="575"/>
      <c r="CN20" s="575"/>
      <c r="CO20" s="575"/>
      <c r="CP20" s="575"/>
      <c r="CQ20" s="575"/>
      <c r="CR20" s="575"/>
      <c r="CS20" s="576"/>
      <c r="CT20" s="465"/>
      <c r="CU20" s="466"/>
      <c r="CV20" s="466"/>
      <c r="CW20" s="466"/>
      <c r="CX20" s="466"/>
      <c r="CY20" s="466"/>
      <c r="CZ20" s="466"/>
      <c r="DA20" s="467"/>
      <c r="DB20" s="465"/>
      <c r="DC20" s="466"/>
      <c r="DD20" s="466"/>
      <c r="DE20" s="466"/>
      <c r="DF20" s="466"/>
      <c r="DG20" s="466"/>
      <c r="DH20" s="466"/>
      <c r="DI20" s="467"/>
      <c r="DJ20" s="180"/>
      <c r="DK20" s="180"/>
      <c r="DL20" s="180"/>
      <c r="DM20" s="180"/>
      <c r="DN20" s="180"/>
      <c r="DO20" s="180"/>
    </row>
    <row r="21" spans="1:119" ht="18.75" customHeight="1" x14ac:dyDescent="0.15">
      <c r="A21" s="181"/>
      <c r="B21" s="599" t="s">
        <v>161</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195"/>
      <c r="CE21" s="575"/>
      <c r="CF21" s="575"/>
      <c r="CG21" s="575"/>
      <c r="CH21" s="575"/>
      <c r="CI21" s="575"/>
      <c r="CJ21" s="575"/>
      <c r="CK21" s="575"/>
      <c r="CL21" s="575"/>
      <c r="CM21" s="575"/>
      <c r="CN21" s="575"/>
      <c r="CO21" s="575"/>
      <c r="CP21" s="575"/>
      <c r="CQ21" s="575"/>
      <c r="CR21" s="575"/>
      <c r="CS21" s="576"/>
      <c r="CT21" s="465"/>
      <c r="CU21" s="466"/>
      <c r="CV21" s="466"/>
      <c r="CW21" s="466"/>
      <c r="CX21" s="466"/>
      <c r="CY21" s="466"/>
      <c r="CZ21" s="466"/>
      <c r="DA21" s="467"/>
      <c r="DB21" s="465"/>
      <c r="DC21" s="466"/>
      <c r="DD21" s="466"/>
      <c r="DE21" s="466"/>
      <c r="DF21" s="466"/>
      <c r="DG21" s="466"/>
      <c r="DH21" s="466"/>
      <c r="DI21" s="467"/>
      <c r="DJ21" s="180"/>
      <c r="DK21" s="180"/>
      <c r="DL21" s="180"/>
      <c r="DM21" s="180"/>
      <c r="DN21" s="180"/>
      <c r="DO21" s="180"/>
    </row>
    <row r="22" spans="1:119" ht="18.75" customHeight="1" thickBot="1" x14ac:dyDescent="0.2">
      <c r="A22" s="181"/>
      <c r="B22" s="602" t="s">
        <v>162</v>
      </c>
      <c r="C22" s="603"/>
      <c r="D22" s="604"/>
      <c r="E22" s="480" t="s">
        <v>1</v>
      </c>
      <c r="F22" s="485"/>
      <c r="G22" s="485"/>
      <c r="H22" s="485"/>
      <c r="I22" s="485"/>
      <c r="J22" s="485"/>
      <c r="K22" s="475"/>
      <c r="L22" s="480" t="s">
        <v>163</v>
      </c>
      <c r="M22" s="485"/>
      <c r="N22" s="485"/>
      <c r="O22" s="485"/>
      <c r="P22" s="475"/>
      <c r="Q22" s="611" t="s">
        <v>164</v>
      </c>
      <c r="R22" s="612"/>
      <c r="S22" s="612"/>
      <c r="T22" s="612"/>
      <c r="U22" s="612"/>
      <c r="V22" s="613"/>
      <c r="W22" s="617" t="s">
        <v>165</v>
      </c>
      <c r="X22" s="603"/>
      <c r="Y22" s="604"/>
      <c r="Z22" s="480" t="s">
        <v>1</v>
      </c>
      <c r="AA22" s="485"/>
      <c r="AB22" s="485"/>
      <c r="AC22" s="485"/>
      <c r="AD22" s="485"/>
      <c r="AE22" s="485"/>
      <c r="AF22" s="485"/>
      <c r="AG22" s="475"/>
      <c r="AH22" s="630" t="s">
        <v>166</v>
      </c>
      <c r="AI22" s="485"/>
      <c r="AJ22" s="485"/>
      <c r="AK22" s="485"/>
      <c r="AL22" s="475"/>
      <c r="AM22" s="630" t="s">
        <v>167</v>
      </c>
      <c r="AN22" s="631"/>
      <c r="AO22" s="631"/>
      <c r="AP22" s="631"/>
      <c r="AQ22" s="631"/>
      <c r="AR22" s="632"/>
      <c r="AS22" s="611" t="s">
        <v>164</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5"/>
      <c r="CE22" s="575"/>
      <c r="CF22" s="575"/>
      <c r="CG22" s="575"/>
      <c r="CH22" s="575"/>
      <c r="CI22" s="575"/>
      <c r="CJ22" s="575"/>
      <c r="CK22" s="575"/>
      <c r="CL22" s="575"/>
      <c r="CM22" s="575"/>
      <c r="CN22" s="575"/>
      <c r="CO22" s="575"/>
      <c r="CP22" s="575"/>
      <c r="CQ22" s="575"/>
      <c r="CR22" s="575"/>
      <c r="CS22" s="576"/>
      <c r="CT22" s="465"/>
      <c r="CU22" s="466"/>
      <c r="CV22" s="466"/>
      <c r="CW22" s="466"/>
      <c r="CX22" s="466"/>
      <c r="CY22" s="466"/>
      <c r="CZ22" s="466"/>
      <c r="DA22" s="467"/>
      <c r="DB22" s="465"/>
      <c r="DC22" s="466"/>
      <c r="DD22" s="466"/>
      <c r="DE22" s="466"/>
      <c r="DF22" s="466"/>
      <c r="DG22" s="466"/>
      <c r="DH22" s="466"/>
      <c r="DI22" s="467"/>
      <c r="DJ22" s="180"/>
      <c r="DK22" s="180"/>
      <c r="DL22" s="180"/>
      <c r="DM22" s="180"/>
      <c r="DN22" s="180"/>
      <c r="DO22" s="180"/>
    </row>
    <row r="23" spans="1:119" ht="18.75" customHeight="1" x14ac:dyDescent="0.15">
      <c r="A23" s="181"/>
      <c r="B23" s="605"/>
      <c r="C23" s="606"/>
      <c r="D23" s="607"/>
      <c r="E23" s="454"/>
      <c r="F23" s="459"/>
      <c r="G23" s="459"/>
      <c r="H23" s="459"/>
      <c r="I23" s="459"/>
      <c r="J23" s="459"/>
      <c r="K23" s="448"/>
      <c r="L23" s="454"/>
      <c r="M23" s="459"/>
      <c r="N23" s="459"/>
      <c r="O23" s="459"/>
      <c r="P23" s="448"/>
      <c r="Q23" s="614"/>
      <c r="R23" s="615"/>
      <c r="S23" s="615"/>
      <c r="T23" s="615"/>
      <c r="U23" s="615"/>
      <c r="V23" s="616"/>
      <c r="W23" s="618"/>
      <c r="X23" s="606"/>
      <c r="Y23" s="607"/>
      <c r="Z23" s="454"/>
      <c r="AA23" s="459"/>
      <c r="AB23" s="459"/>
      <c r="AC23" s="459"/>
      <c r="AD23" s="459"/>
      <c r="AE23" s="459"/>
      <c r="AF23" s="459"/>
      <c r="AG23" s="448"/>
      <c r="AH23" s="454"/>
      <c r="AI23" s="459"/>
      <c r="AJ23" s="459"/>
      <c r="AK23" s="459"/>
      <c r="AL23" s="448"/>
      <c r="AM23" s="633"/>
      <c r="AN23" s="634"/>
      <c r="AO23" s="634"/>
      <c r="AP23" s="634"/>
      <c r="AQ23" s="634"/>
      <c r="AR23" s="635"/>
      <c r="AS23" s="614"/>
      <c r="AT23" s="615"/>
      <c r="AU23" s="615"/>
      <c r="AV23" s="615"/>
      <c r="AW23" s="615"/>
      <c r="AX23" s="637"/>
      <c r="AY23" s="428" t="s">
        <v>168</v>
      </c>
      <c r="AZ23" s="429"/>
      <c r="BA23" s="429"/>
      <c r="BB23" s="429"/>
      <c r="BC23" s="429"/>
      <c r="BD23" s="429"/>
      <c r="BE23" s="429"/>
      <c r="BF23" s="429"/>
      <c r="BG23" s="429"/>
      <c r="BH23" s="429"/>
      <c r="BI23" s="429"/>
      <c r="BJ23" s="429"/>
      <c r="BK23" s="429"/>
      <c r="BL23" s="429"/>
      <c r="BM23" s="430"/>
      <c r="BN23" s="468">
        <v>13958427</v>
      </c>
      <c r="BO23" s="469"/>
      <c r="BP23" s="469"/>
      <c r="BQ23" s="469"/>
      <c r="BR23" s="469"/>
      <c r="BS23" s="469"/>
      <c r="BT23" s="469"/>
      <c r="BU23" s="470"/>
      <c r="BV23" s="468">
        <v>14399977</v>
      </c>
      <c r="BW23" s="469"/>
      <c r="BX23" s="469"/>
      <c r="BY23" s="469"/>
      <c r="BZ23" s="469"/>
      <c r="CA23" s="469"/>
      <c r="CB23" s="469"/>
      <c r="CC23" s="470"/>
      <c r="CD23" s="195"/>
      <c r="CE23" s="575"/>
      <c r="CF23" s="575"/>
      <c r="CG23" s="575"/>
      <c r="CH23" s="575"/>
      <c r="CI23" s="575"/>
      <c r="CJ23" s="575"/>
      <c r="CK23" s="575"/>
      <c r="CL23" s="575"/>
      <c r="CM23" s="575"/>
      <c r="CN23" s="575"/>
      <c r="CO23" s="575"/>
      <c r="CP23" s="575"/>
      <c r="CQ23" s="575"/>
      <c r="CR23" s="575"/>
      <c r="CS23" s="576"/>
      <c r="CT23" s="465"/>
      <c r="CU23" s="466"/>
      <c r="CV23" s="466"/>
      <c r="CW23" s="466"/>
      <c r="CX23" s="466"/>
      <c r="CY23" s="466"/>
      <c r="CZ23" s="466"/>
      <c r="DA23" s="467"/>
      <c r="DB23" s="465"/>
      <c r="DC23" s="466"/>
      <c r="DD23" s="466"/>
      <c r="DE23" s="466"/>
      <c r="DF23" s="466"/>
      <c r="DG23" s="466"/>
      <c r="DH23" s="466"/>
      <c r="DI23" s="467"/>
      <c r="DJ23" s="180"/>
      <c r="DK23" s="180"/>
      <c r="DL23" s="180"/>
      <c r="DM23" s="180"/>
      <c r="DN23" s="180"/>
      <c r="DO23" s="180"/>
    </row>
    <row r="24" spans="1:119" ht="18.75" customHeight="1" thickBot="1" x14ac:dyDescent="0.2">
      <c r="A24" s="181"/>
      <c r="B24" s="605"/>
      <c r="C24" s="606"/>
      <c r="D24" s="607"/>
      <c r="E24" s="518" t="s">
        <v>169</v>
      </c>
      <c r="F24" s="498"/>
      <c r="G24" s="498"/>
      <c r="H24" s="498"/>
      <c r="I24" s="498"/>
      <c r="J24" s="498"/>
      <c r="K24" s="499"/>
      <c r="L24" s="519">
        <v>1</v>
      </c>
      <c r="M24" s="520"/>
      <c r="N24" s="520"/>
      <c r="O24" s="520"/>
      <c r="P24" s="559"/>
      <c r="Q24" s="519">
        <v>7140</v>
      </c>
      <c r="R24" s="520"/>
      <c r="S24" s="520"/>
      <c r="T24" s="520"/>
      <c r="U24" s="520"/>
      <c r="V24" s="559"/>
      <c r="W24" s="618"/>
      <c r="X24" s="606"/>
      <c r="Y24" s="607"/>
      <c r="Z24" s="518" t="s">
        <v>170</v>
      </c>
      <c r="AA24" s="498"/>
      <c r="AB24" s="498"/>
      <c r="AC24" s="498"/>
      <c r="AD24" s="498"/>
      <c r="AE24" s="498"/>
      <c r="AF24" s="498"/>
      <c r="AG24" s="499"/>
      <c r="AH24" s="519">
        <v>233</v>
      </c>
      <c r="AI24" s="520"/>
      <c r="AJ24" s="520"/>
      <c r="AK24" s="520"/>
      <c r="AL24" s="559"/>
      <c r="AM24" s="519">
        <v>692010</v>
      </c>
      <c r="AN24" s="520"/>
      <c r="AO24" s="520"/>
      <c r="AP24" s="520"/>
      <c r="AQ24" s="520"/>
      <c r="AR24" s="559"/>
      <c r="AS24" s="519">
        <v>2970</v>
      </c>
      <c r="AT24" s="520"/>
      <c r="AU24" s="520"/>
      <c r="AV24" s="520"/>
      <c r="AW24" s="520"/>
      <c r="AX24" s="521"/>
      <c r="AY24" s="638" t="s">
        <v>171</v>
      </c>
      <c r="AZ24" s="639"/>
      <c r="BA24" s="639"/>
      <c r="BB24" s="639"/>
      <c r="BC24" s="639"/>
      <c r="BD24" s="639"/>
      <c r="BE24" s="639"/>
      <c r="BF24" s="639"/>
      <c r="BG24" s="639"/>
      <c r="BH24" s="639"/>
      <c r="BI24" s="639"/>
      <c r="BJ24" s="639"/>
      <c r="BK24" s="639"/>
      <c r="BL24" s="639"/>
      <c r="BM24" s="640"/>
      <c r="BN24" s="468">
        <v>6341580</v>
      </c>
      <c r="BO24" s="469"/>
      <c r="BP24" s="469"/>
      <c r="BQ24" s="469"/>
      <c r="BR24" s="469"/>
      <c r="BS24" s="469"/>
      <c r="BT24" s="469"/>
      <c r="BU24" s="470"/>
      <c r="BV24" s="468">
        <v>6445150</v>
      </c>
      <c r="BW24" s="469"/>
      <c r="BX24" s="469"/>
      <c r="BY24" s="469"/>
      <c r="BZ24" s="469"/>
      <c r="CA24" s="469"/>
      <c r="CB24" s="469"/>
      <c r="CC24" s="470"/>
      <c r="CD24" s="195"/>
      <c r="CE24" s="575"/>
      <c r="CF24" s="575"/>
      <c r="CG24" s="575"/>
      <c r="CH24" s="575"/>
      <c r="CI24" s="575"/>
      <c r="CJ24" s="575"/>
      <c r="CK24" s="575"/>
      <c r="CL24" s="575"/>
      <c r="CM24" s="575"/>
      <c r="CN24" s="575"/>
      <c r="CO24" s="575"/>
      <c r="CP24" s="575"/>
      <c r="CQ24" s="575"/>
      <c r="CR24" s="575"/>
      <c r="CS24" s="576"/>
      <c r="CT24" s="465"/>
      <c r="CU24" s="466"/>
      <c r="CV24" s="466"/>
      <c r="CW24" s="466"/>
      <c r="CX24" s="466"/>
      <c r="CY24" s="466"/>
      <c r="CZ24" s="466"/>
      <c r="DA24" s="467"/>
      <c r="DB24" s="465"/>
      <c r="DC24" s="466"/>
      <c r="DD24" s="466"/>
      <c r="DE24" s="466"/>
      <c r="DF24" s="466"/>
      <c r="DG24" s="466"/>
      <c r="DH24" s="466"/>
      <c r="DI24" s="467"/>
      <c r="DJ24" s="180"/>
      <c r="DK24" s="180"/>
      <c r="DL24" s="180"/>
      <c r="DM24" s="180"/>
      <c r="DN24" s="180"/>
      <c r="DO24" s="180"/>
    </row>
    <row r="25" spans="1:119" s="180" customFormat="1" ht="18.75" customHeight="1" x14ac:dyDescent="0.15">
      <c r="A25" s="181"/>
      <c r="B25" s="605"/>
      <c r="C25" s="606"/>
      <c r="D25" s="607"/>
      <c r="E25" s="518" t="s">
        <v>172</v>
      </c>
      <c r="F25" s="498"/>
      <c r="G25" s="498"/>
      <c r="H25" s="498"/>
      <c r="I25" s="498"/>
      <c r="J25" s="498"/>
      <c r="K25" s="499"/>
      <c r="L25" s="519">
        <v>1</v>
      </c>
      <c r="M25" s="520"/>
      <c r="N25" s="520"/>
      <c r="O25" s="520"/>
      <c r="P25" s="559"/>
      <c r="Q25" s="519">
        <v>5830</v>
      </c>
      <c r="R25" s="520"/>
      <c r="S25" s="520"/>
      <c r="T25" s="520"/>
      <c r="U25" s="520"/>
      <c r="V25" s="559"/>
      <c r="W25" s="618"/>
      <c r="X25" s="606"/>
      <c r="Y25" s="607"/>
      <c r="Z25" s="518" t="s">
        <v>173</v>
      </c>
      <c r="AA25" s="498"/>
      <c r="AB25" s="498"/>
      <c r="AC25" s="498"/>
      <c r="AD25" s="498"/>
      <c r="AE25" s="498"/>
      <c r="AF25" s="498"/>
      <c r="AG25" s="499"/>
      <c r="AH25" s="519" t="s">
        <v>174</v>
      </c>
      <c r="AI25" s="520"/>
      <c r="AJ25" s="520"/>
      <c r="AK25" s="520"/>
      <c r="AL25" s="559"/>
      <c r="AM25" s="519" t="s">
        <v>175</v>
      </c>
      <c r="AN25" s="520"/>
      <c r="AO25" s="520"/>
      <c r="AP25" s="520"/>
      <c r="AQ25" s="520"/>
      <c r="AR25" s="559"/>
      <c r="AS25" s="519" t="s">
        <v>174</v>
      </c>
      <c r="AT25" s="520"/>
      <c r="AU25" s="520"/>
      <c r="AV25" s="520"/>
      <c r="AW25" s="520"/>
      <c r="AX25" s="521"/>
      <c r="AY25" s="428" t="s">
        <v>176</v>
      </c>
      <c r="AZ25" s="429"/>
      <c r="BA25" s="429"/>
      <c r="BB25" s="429"/>
      <c r="BC25" s="429"/>
      <c r="BD25" s="429"/>
      <c r="BE25" s="429"/>
      <c r="BF25" s="429"/>
      <c r="BG25" s="429"/>
      <c r="BH25" s="429"/>
      <c r="BI25" s="429"/>
      <c r="BJ25" s="429"/>
      <c r="BK25" s="429"/>
      <c r="BL25" s="429"/>
      <c r="BM25" s="430"/>
      <c r="BN25" s="431">
        <v>21480</v>
      </c>
      <c r="BO25" s="432"/>
      <c r="BP25" s="432"/>
      <c r="BQ25" s="432"/>
      <c r="BR25" s="432"/>
      <c r="BS25" s="432"/>
      <c r="BT25" s="432"/>
      <c r="BU25" s="433"/>
      <c r="BV25" s="431">
        <v>1040</v>
      </c>
      <c r="BW25" s="432"/>
      <c r="BX25" s="432"/>
      <c r="BY25" s="432"/>
      <c r="BZ25" s="432"/>
      <c r="CA25" s="432"/>
      <c r="CB25" s="432"/>
      <c r="CC25" s="433"/>
      <c r="CD25" s="195"/>
      <c r="CE25" s="575"/>
      <c r="CF25" s="575"/>
      <c r="CG25" s="575"/>
      <c r="CH25" s="575"/>
      <c r="CI25" s="575"/>
      <c r="CJ25" s="575"/>
      <c r="CK25" s="575"/>
      <c r="CL25" s="575"/>
      <c r="CM25" s="575"/>
      <c r="CN25" s="575"/>
      <c r="CO25" s="575"/>
      <c r="CP25" s="575"/>
      <c r="CQ25" s="575"/>
      <c r="CR25" s="575"/>
      <c r="CS25" s="576"/>
      <c r="CT25" s="465"/>
      <c r="CU25" s="466"/>
      <c r="CV25" s="466"/>
      <c r="CW25" s="466"/>
      <c r="CX25" s="466"/>
      <c r="CY25" s="466"/>
      <c r="CZ25" s="466"/>
      <c r="DA25" s="467"/>
      <c r="DB25" s="465"/>
      <c r="DC25" s="466"/>
      <c r="DD25" s="466"/>
      <c r="DE25" s="466"/>
      <c r="DF25" s="466"/>
      <c r="DG25" s="466"/>
      <c r="DH25" s="466"/>
      <c r="DI25" s="467"/>
    </row>
    <row r="26" spans="1:119" s="180" customFormat="1" ht="18.75" customHeight="1" x14ac:dyDescent="0.15">
      <c r="A26" s="181"/>
      <c r="B26" s="605"/>
      <c r="C26" s="606"/>
      <c r="D26" s="607"/>
      <c r="E26" s="518" t="s">
        <v>177</v>
      </c>
      <c r="F26" s="498"/>
      <c r="G26" s="498"/>
      <c r="H26" s="498"/>
      <c r="I26" s="498"/>
      <c r="J26" s="498"/>
      <c r="K26" s="499"/>
      <c r="L26" s="519">
        <v>1</v>
      </c>
      <c r="M26" s="520"/>
      <c r="N26" s="520"/>
      <c r="O26" s="520"/>
      <c r="P26" s="559"/>
      <c r="Q26" s="519">
        <v>5187</v>
      </c>
      <c r="R26" s="520"/>
      <c r="S26" s="520"/>
      <c r="T26" s="520"/>
      <c r="U26" s="520"/>
      <c r="V26" s="559"/>
      <c r="W26" s="618"/>
      <c r="X26" s="606"/>
      <c r="Y26" s="607"/>
      <c r="Z26" s="518" t="s">
        <v>178</v>
      </c>
      <c r="AA26" s="628"/>
      <c r="AB26" s="628"/>
      <c r="AC26" s="628"/>
      <c r="AD26" s="628"/>
      <c r="AE26" s="628"/>
      <c r="AF26" s="628"/>
      <c r="AG26" s="629"/>
      <c r="AH26" s="519">
        <v>20</v>
      </c>
      <c r="AI26" s="520"/>
      <c r="AJ26" s="520"/>
      <c r="AK26" s="520"/>
      <c r="AL26" s="559"/>
      <c r="AM26" s="519">
        <v>57880</v>
      </c>
      <c r="AN26" s="520"/>
      <c r="AO26" s="520"/>
      <c r="AP26" s="520"/>
      <c r="AQ26" s="520"/>
      <c r="AR26" s="559"/>
      <c r="AS26" s="519">
        <v>2894</v>
      </c>
      <c r="AT26" s="520"/>
      <c r="AU26" s="520"/>
      <c r="AV26" s="520"/>
      <c r="AW26" s="520"/>
      <c r="AX26" s="521"/>
      <c r="AY26" s="471" t="s">
        <v>179</v>
      </c>
      <c r="AZ26" s="472"/>
      <c r="BA26" s="472"/>
      <c r="BB26" s="472"/>
      <c r="BC26" s="472"/>
      <c r="BD26" s="472"/>
      <c r="BE26" s="472"/>
      <c r="BF26" s="472"/>
      <c r="BG26" s="472"/>
      <c r="BH26" s="472"/>
      <c r="BI26" s="472"/>
      <c r="BJ26" s="472"/>
      <c r="BK26" s="472"/>
      <c r="BL26" s="472"/>
      <c r="BM26" s="473"/>
      <c r="BN26" s="468" t="s">
        <v>180</v>
      </c>
      <c r="BO26" s="469"/>
      <c r="BP26" s="469"/>
      <c r="BQ26" s="469"/>
      <c r="BR26" s="469"/>
      <c r="BS26" s="469"/>
      <c r="BT26" s="469"/>
      <c r="BU26" s="470"/>
      <c r="BV26" s="468" t="s">
        <v>180</v>
      </c>
      <c r="BW26" s="469"/>
      <c r="BX26" s="469"/>
      <c r="BY26" s="469"/>
      <c r="BZ26" s="469"/>
      <c r="CA26" s="469"/>
      <c r="CB26" s="469"/>
      <c r="CC26" s="470"/>
      <c r="CD26" s="195"/>
      <c r="CE26" s="575"/>
      <c r="CF26" s="575"/>
      <c r="CG26" s="575"/>
      <c r="CH26" s="575"/>
      <c r="CI26" s="575"/>
      <c r="CJ26" s="575"/>
      <c r="CK26" s="575"/>
      <c r="CL26" s="575"/>
      <c r="CM26" s="575"/>
      <c r="CN26" s="575"/>
      <c r="CO26" s="575"/>
      <c r="CP26" s="575"/>
      <c r="CQ26" s="575"/>
      <c r="CR26" s="575"/>
      <c r="CS26" s="576"/>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1"/>
      <c r="B27" s="605"/>
      <c r="C27" s="606"/>
      <c r="D27" s="607"/>
      <c r="E27" s="518" t="s">
        <v>181</v>
      </c>
      <c r="F27" s="498"/>
      <c r="G27" s="498"/>
      <c r="H27" s="498"/>
      <c r="I27" s="498"/>
      <c r="J27" s="498"/>
      <c r="K27" s="499"/>
      <c r="L27" s="519">
        <v>1</v>
      </c>
      <c r="M27" s="520"/>
      <c r="N27" s="520"/>
      <c r="O27" s="520"/>
      <c r="P27" s="559"/>
      <c r="Q27" s="519">
        <v>3100</v>
      </c>
      <c r="R27" s="520"/>
      <c r="S27" s="520"/>
      <c r="T27" s="520"/>
      <c r="U27" s="520"/>
      <c r="V27" s="559"/>
      <c r="W27" s="618"/>
      <c r="X27" s="606"/>
      <c r="Y27" s="607"/>
      <c r="Z27" s="518" t="s">
        <v>182</v>
      </c>
      <c r="AA27" s="498"/>
      <c r="AB27" s="498"/>
      <c r="AC27" s="498"/>
      <c r="AD27" s="498"/>
      <c r="AE27" s="498"/>
      <c r="AF27" s="498"/>
      <c r="AG27" s="499"/>
      <c r="AH27" s="519">
        <v>3</v>
      </c>
      <c r="AI27" s="520"/>
      <c r="AJ27" s="520"/>
      <c r="AK27" s="520"/>
      <c r="AL27" s="559"/>
      <c r="AM27" s="519">
        <v>8253</v>
      </c>
      <c r="AN27" s="520"/>
      <c r="AO27" s="520"/>
      <c r="AP27" s="520"/>
      <c r="AQ27" s="520"/>
      <c r="AR27" s="559"/>
      <c r="AS27" s="519">
        <v>2751</v>
      </c>
      <c r="AT27" s="520"/>
      <c r="AU27" s="520"/>
      <c r="AV27" s="520"/>
      <c r="AW27" s="520"/>
      <c r="AX27" s="521"/>
      <c r="AY27" s="560" t="s">
        <v>183</v>
      </c>
      <c r="AZ27" s="561"/>
      <c r="BA27" s="561"/>
      <c r="BB27" s="561"/>
      <c r="BC27" s="561"/>
      <c r="BD27" s="561"/>
      <c r="BE27" s="561"/>
      <c r="BF27" s="561"/>
      <c r="BG27" s="561"/>
      <c r="BH27" s="561"/>
      <c r="BI27" s="561"/>
      <c r="BJ27" s="561"/>
      <c r="BK27" s="561"/>
      <c r="BL27" s="561"/>
      <c r="BM27" s="562"/>
      <c r="BN27" s="641">
        <v>321574</v>
      </c>
      <c r="BO27" s="642"/>
      <c r="BP27" s="642"/>
      <c r="BQ27" s="642"/>
      <c r="BR27" s="642"/>
      <c r="BS27" s="642"/>
      <c r="BT27" s="642"/>
      <c r="BU27" s="643"/>
      <c r="BV27" s="641">
        <v>321486</v>
      </c>
      <c r="BW27" s="642"/>
      <c r="BX27" s="642"/>
      <c r="BY27" s="642"/>
      <c r="BZ27" s="642"/>
      <c r="CA27" s="642"/>
      <c r="CB27" s="642"/>
      <c r="CC27" s="643"/>
      <c r="CD27" s="197"/>
      <c r="CE27" s="575"/>
      <c r="CF27" s="575"/>
      <c r="CG27" s="575"/>
      <c r="CH27" s="575"/>
      <c r="CI27" s="575"/>
      <c r="CJ27" s="575"/>
      <c r="CK27" s="575"/>
      <c r="CL27" s="575"/>
      <c r="CM27" s="575"/>
      <c r="CN27" s="575"/>
      <c r="CO27" s="575"/>
      <c r="CP27" s="575"/>
      <c r="CQ27" s="575"/>
      <c r="CR27" s="575"/>
      <c r="CS27" s="576"/>
      <c r="CT27" s="465"/>
      <c r="CU27" s="466"/>
      <c r="CV27" s="466"/>
      <c r="CW27" s="466"/>
      <c r="CX27" s="466"/>
      <c r="CY27" s="466"/>
      <c r="CZ27" s="466"/>
      <c r="DA27" s="467"/>
      <c r="DB27" s="465"/>
      <c r="DC27" s="466"/>
      <c r="DD27" s="466"/>
      <c r="DE27" s="466"/>
      <c r="DF27" s="466"/>
      <c r="DG27" s="466"/>
      <c r="DH27" s="466"/>
      <c r="DI27" s="467"/>
      <c r="DJ27" s="180"/>
      <c r="DK27" s="180"/>
      <c r="DL27" s="180"/>
      <c r="DM27" s="180"/>
      <c r="DN27" s="180"/>
      <c r="DO27" s="180"/>
    </row>
    <row r="28" spans="1:119" ht="18.75" customHeight="1" x14ac:dyDescent="0.15">
      <c r="A28" s="181"/>
      <c r="B28" s="605"/>
      <c r="C28" s="606"/>
      <c r="D28" s="607"/>
      <c r="E28" s="518" t="s">
        <v>184</v>
      </c>
      <c r="F28" s="498"/>
      <c r="G28" s="498"/>
      <c r="H28" s="498"/>
      <c r="I28" s="498"/>
      <c r="J28" s="498"/>
      <c r="K28" s="499"/>
      <c r="L28" s="519">
        <v>1</v>
      </c>
      <c r="M28" s="520"/>
      <c r="N28" s="520"/>
      <c r="O28" s="520"/>
      <c r="P28" s="559"/>
      <c r="Q28" s="519">
        <v>2800</v>
      </c>
      <c r="R28" s="520"/>
      <c r="S28" s="520"/>
      <c r="T28" s="520"/>
      <c r="U28" s="520"/>
      <c r="V28" s="559"/>
      <c r="W28" s="618"/>
      <c r="X28" s="606"/>
      <c r="Y28" s="607"/>
      <c r="Z28" s="518" t="s">
        <v>185</v>
      </c>
      <c r="AA28" s="498"/>
      <c r="AB28" s="498"/>
      <c r="AC28" s="498"/>
      <c r="AD28" s="498"/>
      <c r="AE28" s="498"/>
      <c r="AF28" s="498"/>
      <c r="AG28" s="499"/>
      <c r="AH28" s="519" t="s">
        <v>180</v>
      </c>
      <c r="AI28" s="520"/>
      <c r="AJ28" s="520"/>
      <c r="AK28" s="520"/>
      <c r="AL28" s="559"/>
      <c r="AM28" s="519" t="s">
        <v>180</v>
      </c>
      <c r="AN28" s="520"/>
      <c r="AO28" s="520"/>
      <c r="AP28" s="520"/>
      <c r="AQ28" s="520"/>
      <c r="AR28" s="559"/>
      <c r="AS28" s="519" t="s">
        <v>180</v>
      </c>
      <c r="AT28" s="520"/>
      <c r="AU28" s="520"/>
      <c r="AV28" s="520"/>
      <c r="AW28" s="520"/>
      <c r="AX28" s="521"/>
      <c r="AY28" s="644" t="s">
        <v>186</v>
      </c>
      <c r="AZ28" s="645"/>
      <c r="BA28" s="645"/>
      <c r="BB28" s="646"/>
      <c r="BC28" s="428" t="s">
        <v>48</v>
      </c>
      <c r="BD28" s="429"/>
      <c r="BE28" s="429"/>
      <c r="BF28" s="429"/>
      <c r="BG28" s="429"/>
      <c r="BH28" s="429"/>
      <c r="BI28" s="429"/>
      <c r="BJ28" s="429"/>
      <c r="BK28" s="429"/>
      <c r="BL28" s="429"/>
      <c r="BM28" s="430"/>
      <c r="BN28" s="431">
        <v>1744873</v>
      </c>
      <c r="BO28" s="432"/>
      <c r="BP28" s="432"/>
      <c r="BQ28" s="432"/>
      <c r="BR28" s="432"/>
      <c r="BS28" s="432"/>
      <c r="BT28" s="432"/>
      <c r="BU28" s="433"/>
      <c r="BV28" s="431">
        <v>1830824</v>
      </c>
      <c r="BW28" s="432"/>
      <c r="BX28" s="432"/>
      <c r="BY28" s="432"/>
      <c r="BZ28" s="432"/>
      <c r="CA28" s="432"/>
      <c r="CB28" s="432"/>
      <c r="CC28" s="433"/>
      <c r="CD28" s="195"/>
      <c r="CE28" s="575"/>
      <c r="CF28" s="575"/>
      <c r="CG28" s="575"/>
      <c r="CH28" s="575"/>
      <c r="CI28" s="575"/>
      <c r="CJ28" s="575"/>
      <c r="CK28" s="575"/>
      <c r="CL28" s="575"/>
      <c r="CM28" s="575"/>
      <c r="CN28" s="575"/>
      <c r="CO28" s="575"/>
      <c r="CP28" s="575"/>
      <c r="CQ28" s="575"/>
      <c r="CR28" s="575"/>
      <c r="CS28" s="576"/>
      <c r="CT28" s="465"/>
      <c r="CU28" s="466"/>
      <c r="CV28" s="466"/>
      <c r="CW28" s="466"/>
      <c r="CX28" s="466"/>
      <c r="CY28" s="466"/>
      <c r="CZ28" s="466"/>
      <c r="DA28" s="467"/>
      <c r="DB28" s="465"/>
      <c r="DC28" s="466"/>
      <c r="DD28" s="466"/>
      <c r="DE28" s="466"/>
      <c r="DF28" s="466"/>
      <c r="DG28" s="466"/>
      <c r="DH28" s="466"/>
      <c r="DI28" s="467"/>
      <c r="DJ28" s="180"/>
      <c r="DK28" s="180"/>
      <c r="DL28" s="180"/>
      <c r="DM28" s="180"/>
      <c r="DN28" s="180"/>
      <c r="DO28" s="180"/>
    </row>
    <row r="29" spans="1:119" ht="18.75" customHeight="1" x14ac:dyDescent="0.15">
      <c r="A29" s="181"/>
      <c r="B29" s="605"/>
      <c r="C29" s="606"/>
      <c r="D29" s="607"/>
      <c r="E29" s="518" t="s">
        <v>187</v>
      </c>
      <c r="F29" s="498"/>
      <c r="G29" s="498"/>
      <c r="H29" s="498"/>
      <c r="I29" s="498"/>
      <c r="J29" s="498"/>
      <c r="K29" s="499"/>
      <c r="L29" s="519">
        <v>14</v>
      </c>
      <c r="M29" s="520"/>
      <c r="N29" s="520"/>
      <c r="O29" s="520"/>
      <c r="P29" s="559"/>
      <c r="Q29" s="519">
        <v>2500</v>
      </c>
      <c r="R29" s="520"/>
      <c r="S29" s="520"/>
      <c r="T29" s="520"/>
      <c r="U29" s="520"/>
      <c r="V29" s="559"/>
      <c r="W29" s="619"/>
      <c r="X29" s="620"/>
      <c r="Y29" s="621"/>
      <c r="Z29" s="518" t="s">
        <v>188</v>
      </c>
      <c r="AA29" s="498"/>
      <c r="AB29" s="498"/>
      <c r="AC29" s="498"/>
      <c r="AD29" s="498"/>
      <c r="AE29" s="498"/>
      <c r="AF29" s="498"/>
      <c r="AG29" s="499"/>
      <c r="AH29" s="519">
        <v>236</v>
      </c>
      <c r="AI29" s="520"/>
      <c r="AJ29" s="520"/>
      <c r="AK29" s="520"/>
      <c r="AL29" s="559"/>
      <c r="AM29" s="519">
        <v>700263</v>
      </c>
      <c r="AN29" s="520"/>
      <c r="AO29" s="520"/>
      <c r="AP29" s="520"/>
      <c r="AQ29" s="520"/>
      <c r="AR29" s="559"/>
      <c r="AS29" s="519">
        <v>2967</v>
      </c>
      <c r="AT29" s="520"/>
      <c r="AU29" s="520"/>
      <c r="AV29" s="520"/>
      <c r="AW29" s="520"/>
      <c r="AX29" s="521"/>
      <c r="AY29" s="647"/>
      <c r="AZ29" s="648"/>
      <c r="BA29" s="648"/>
      <c r="BB29" s="649"/>
      <c r="BC29" s="502" t="s">
        <v>189</v>
      </c>
      <c r="BD29" s="503"/>
      <c r="BE29" s="503"/>
      <c r="BF29" s="503"/>
      <c r="BG29" s="503"/>
      <c r="BH29" s="503"/>
      <c r="BI29" s="503"/>
      <c r="BJ29" s="503"/>
      <c r="BK29" s="503"/>
      <c r="BL29" s="503"/>
      <c r="BM29" s="504"/>
      <c r="BN29" s="468">
        <v>493101</v>
      </c>
      <c r="BO29" s="469"/>
      <c r="BP29" s="469"/>
      <c r="BQ29" s="469"/>
      <c r="BR29" s="469"/>
      <c r="BS29" s="469"/>
      <c r="BT29" s="469"/>
      <c r="BU29" s="470"/>
      <c r="BV29" s="468">
        <v>492681</v>
      </c>
      <c r="BW29" s="469"/>
      <c r="BX29" s="469"/>
      <c r="BY29" s="469"/>
      <c r="BZ29" s="469"/>
      <c r="CA29" s="469"/>
      <c r="CB29" s="469"/>
      <c r="CC29" s="470"/>
      <c r="CD29" s="197"/>
      <c r="CE29" s="575"/>
      <c r="CF29" s="575"/>
      <c r="CG29" s="575"/>
      <c r="CH29" s="575"/>
      <c r="CI29" s="575"/>
      <c r="CJ29" s="575"/>
      <c r="CK29" s="575"/>
      <c r="CL29" s="575"/>
      <c r="CM29" s="575"/>
      <c r="CN29" s="575"/>
      <c r="CO29" s="575"/>
      <c r="CP29" s="575"/>
      <c r="CQ29" s="575"/>
      <c r="CR29" s="575"/>
      <c r="CS29" s="576"/>
      <c r="CT29" s="465"/>
      <c r="CU29" s="466"/>
      <c r="CV29" s="466"/>
      <c r="CW29" s="466"/>
      <c r="CX29" s="466"/>
      <c r="CY29" s="466"/>
      <c r="CZ29" s="466"/>
      <c r="DA29" s="467"/>
      <c r="DB29" s="465"/>
      <c r="DC29" s="466"/>
      <c r="DD29" s="466"/>
      <c r="DE29" s="466"/>
      <c r="DF29" s="466"/>
      <c r="DG29" s="466"/>
      <c r="DH29" s="466"/>
      <c r="DI29" s="467"/>
      <c r="DJ29" s="180"/>
      <c r="DK29" s="180"/>
      <c r="DL29" s="180"/>
      <c r="DM29" s="180"/>
      <c r="DN29" s="180"/>
      <c r="DO29" s="180"/>
    </row>
    <row r="30" spans="1:119" ht="18.75" customHeight="1" thickBot="1" x14ac:dyDescent="0.2">
      <c r="A30" s="181"/>
      <c r="B30" s="608"/>
      <c r="C30" s="609"/>
      <c r="D30" s="610"/>
      <c r="E30" s="522"/>
      <c r="F30" s="523"/>
      <c r="G30" s="523"/>
      <c r="H30" s="523"/>
      <c r="I30" s="523"/>
      <c r="J30" s="523"/>
      <c r="K30" s="524"/>
      <c r="L30" s="622"/>
      <c r="M30" s="623"/>
      <c r="N30" s="623"/>
      <c r="O30" s="623"/>
      <c r="P30" s="624"/>
      <c r="Q30" s="622"/>
      <c r="R30" s="623"/>
      <c r="S30" s="623"/>
      <c r="T30" s="623"/>
      <c r="U30" s="623"/>
      <c r="V30" s="624"/>
      <c r="W30" s="625" t="s">
        <v>190</v>
      </c>
      <c r="X30" s="626"/>
      <c r="Y30" s="626"/>
      <c r="Z30" s="626"/>
      <c r="AA30" s="626"/>
      <c r="AB30" s="626"/>
      <c r="AC30" s="626"/>
      <c r="AD30" s="626"/>
      <c r="AE30" s="626"/>
      <c r="AF30" s="626"/>
      <c r="AG30" s="627"/>
      <c r="AH30" s="584">
        <v>95.1</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2617284</v>
      </c>
      <c r="BO30" s="642"/>
      <c r="BP30" s="642"/>
      <c r="BQ30" s="642"/>
      <c r="BR30" s="642"/>
      <c r="BS30" s="642"/>
      <c r="BT30" s="642"/>
      <c r="BU30" s="643"/>
      <c r="BV30" s="641">
        <v>2631453</v>
      </c>
      <c r="BW30" s="642"/>
      <c r="BX30" s="642"/>
      <c r="BY30" s="642"/>
      <c r="BZ30" s="642"/>
      <c r="CA30" s="642"/>
      <c r="CB30" s="642"/>
      <c r="CC30" s="64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2" t="s">
        <v>197</v>
      </c>
      <c r="D33" s="492"/>
      <c r="E33" s="457" t="s">
        <v>198</v>
      </c>
      <c r="F33" s="457"/>
      <c r="G33" s="457"/>
      <c r="H33" s="457"/>
      <c r="I33" s="457"/>
      <c r="J33" s="457"/>
      <c r="K33" s="457"/>
      <c r="L33" s="457"/>
      <c r="M33" s="457"/>
      <c r="N33" s="457"/>
      <c r="O33" s="457"/>
      <c r="P33" s="457"/>
      <c r="Q33" s="457"/>
      <c r="R33" s="457"/>
      <c r="S33" s="457"/>
      <c r="T33" s="210"/>
      <c r="U33" s="492" t="s">
        <v>197</v>
      </c>
      <c r="V33" s="492"/>
      <c r="W33" s="457" t="s">
        <v>199</v>
      </c>
      <c r="X33" s="457"/>
      <c r="Y33" s="457"/>
      <c r="Z33" s="457"/>
      <c r="AA33" s="457"/>
      <c r="AB33" s="457"/>
      <c r="AC33" s="457"/>
      <c r="AD33" s="457"/>
      <c r="AE33" s="457"/>
      <c r="AF33" s="457"/>
      <c r="AG33" s="457"/>
      <c r="AH33" s="457"/>
      <c r="AI33" s="457"/>
      <c r="AJ33" s="457"/>
      <c r="AK33" s="457"/>
      <c r="AL33" s="210"/>
      <c r="AM33" s="492" t="s">
        <v>200</v>
      </c>
      <c r="AN33" s="492"/>
      <c r="AO33" s="457" t="s">
        <v>199</v>
      </c>
      <c r="AP33" s="457"/>
      <c r="AQ33" s="457"/>
      <c r="AR33" s="457"/>
      <c r="AS33" s="457"/>
      <c r="AT33" s="457"/>
      <c r="AU33" s="457"/>
      <c r="AV33" s="457"/>
      <c r="AW33" s="457"/>
      <c r="AX33" s="457"/>
      <c r="AY33" s="457"/>
      <c r="AZ33" s="457"/>
      <c r="BA33" s="457"/>
      <c r="BB33" s="457"/>
      <c r="BC33" s="457"/>
      <c r="BD33" s="211"/>
      <c r="BE33" s="457" t="s">
        <v>201</v>
      </c>
      <c r="BF33" s="457"/>
      <c r="BG33" s="457" t="s">
        <v>202</v>
      </c>
      <c r="BH33" s="457"/>
      <c r="BI33" s="457"/>
      <c r="BJ33" s="457"/>
      <c r="BK33" s="457"/>
      <c r="BL33" s="457"/>
      <c r="BM33" s="457"/>
      <c r="BN33" s="457"/>
      <c r="BO33" s="457"/>
      <c r="BP33" s="457"/>
      <c r="BQ33" s="457"/>
      <c r="BR33" s="457"/>
      <c r="BS33" s="457"/>
      <c r="BT33" s="457"/>
      <c r="BU33" s="457"/>
      <c r="BV33" s="211"/>
      <c r="BW33" s="492" t="s">
        <v>201</v>
      </c>
      <c r="BX33" s="492"/>
      <c r="BY33" s="457" t="s">
        <v>203</v>
      </c>
      <c r="BZ33" s="457"/>
      <c r="CA33" s="457"/>
      <c r="CB33" s="457"/>
      <c r="CC33" s="457"/>
      <c r="CD33" s="457"/>
      <c r="CE33" s="457"/>
      <c r="CF33" s="457"/>
      <c r="CG33" s="457"/>
      <c r="CH33" s="457"/>
      <c r="CI33" s="457"/>
      <c r="CJ33" s="457"/>
      <c r="CK33" s="457"/>
      <c r="CL33" s="457"/>
      <c r="CM33" s="457"/>
      <c r="CN33" s="210"/>
      <c r="CO33" s="492" t="s">
        <v>204</v>
      </c>
      <c r="CP33" s="492"/>
      <c r="CQ33" s="457" t="s">
        <v>205</v>
      </c>
      <c r="CR33" s="457"/>
      <c r="CS33" s="457"/>
      <c r="CT33" s="457"/>
      <c r="CU33" s="457"/>
      <c r="CV33" s="457"/>
      <c r="CW33" s="457"/>
      <c r="CX33" s="457"/>
      <c r="CY33" s="457"/>
      <c r="CZ33" s="457"/>
      <c r="DA33" s="457"/>
      <c r="DB33" s="457"/>
      <c r="DC33" s="457"/>
      <c r="DD33" s="457"/>
      <c r="DE33" s="457"/>
      <c r="DF33" s="210"/>
      <c r="DG33" s="653" t="s">
        <v>206</v>
      </c>
      <c r="DH33" s="653"/>
      <c r="DI33" s="212"/>
      <c r="DJ33" s="180"/>
      <c r="DK33" s="180"/>
      <c r="DL33" s="180"/>
      <c r="DM33" s="180"/>
      <c r="DN33" s="180"/>
      <c r="DO33" s="180"/>
    </row>
    <row r="34" spans="1:119" ht="32.25" customHeight="1" x14ac:dyDescent="0.15">
      <c r="A34" s="181"/>
      <c r="B34" s="207"/>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08"/>
      <c r="U34" s="654">
        <f>IF(W34="","",MAX(C34:D43)+1)</f>
        <v>4</v>
      </c>
      <c r="V34" s="654"/>
      <c r="W34" s="655" t="str">
        <f>IF('各会計、関係団体の財政状況及び健全化判断比率'!B28="","",'各会計、関係団体の財政状況及び健全化判断比率'!B28)</f>
        <v>国民健康保険特別会計（事業勘定）</v>
      </c>
      <c r="X34" s="655"/>
      <c r="Y34" s="655"/>
      <c r="Z34" s="655"/>
      <c r="AA34" s="655"/>
      <c r="AB34" s="655"/>
      <c r="AC34" s="655"/>
      <c r="AD34" s="655"/>
      <c r="AE34" s="655"/>
      <c r="AF34" s="655"/>
      <c r="AG34" s="655"/>
      <c r="AH34" s="655"/>
      <c r="AI34" s="655"/>
      <c r="AJ34" s="655"/>
      <c r="AK34" s="655"/>
      <c r="AL34" s="208"/>
      <c r="AM34" s="654">
        <f>IF(AO34="","",MAX(C34:D43,U34:V43)+1)</f>
        <v>9</v>
      </c>
      <c r="AN34" s="654"/>
      <c r="AO34" s="655" t="str">
        <f>IF('各会計、関係団体の財政状況及び健全化判断比率'!B33="","",'各会計、関係団体の財政状況及び健全化判断比率'!B33)</f>
        <v>水道事業会計</v>
      </c>
      <c r="AP34" s="655"/>
      <c r="AQ34" s="655"/>
      <c r="AR34" s="655"/>
      <c r="AS34" s="655"/>
      <c r="AT34" s="655"/>
      <c r="AU34" s="655"/>
      <c r="AV34" s="655"/>
      <c r="AW34" s="655"/>
      <c r="AX34" s="655"/>
      <c r="AY34" s="655"/>
      <c r="AZ34" s="655"/>
      <c r="BA34" s="655"/>
      <c r="BB34" s="655"/>
      <c r="BC34" s="655"/>
      <c r="BD34" s="208"/>
      <c r="BE34" s="654">
        <f>IF(BG34="","",MAX(C34:D43,U34:V43,AM34:AN43)+1)</f>
        <v>10</v>
      </c>
      <c r="BF34" s="654"/>
      <c r="BG34" s="655" t="str">
        <f>IF('各会計、関係団体の財政状況及び健全化判断比率'!B34="","",'各会計、関係団体の財政状況及び健全化判断比率'!B34)</f>
        <v>下水道特別会計</v>
      </c>
      <c r="BH34" s="655"/>
      <c r="BI34" s="655"/>
      <c r="BJ34" s="655"/>
      <c r="BK34" s="655"/>
      <c r="BL34" s="655"/>
      <c r="BM34" s="655"/>
      <c r="BN34" s="655"/>
      <c r="BO34" s="655"/>
      <c r="BP34" s="655"/>
      <c r="BQ34" s="655"/>
      <c r="BR34" s="655"/>
      <c r="BS34" s="655"/>
      <c r="BT34" s="655"/>
      <c r="BU34" s="655"/>
      <c r="BV34" s="208"/>
      <c r="BW34" s="654">
        <f>IF(BY34="","",MAX(C34:D43,U34:V43,AM34:AN43,BE34:BF43)+1)</f>
        <v>12</v>
      </c>
      <c r="BX34" s="654"/>
      <c r="BY34" s="655" t="str">
        <f>IF('各会計、関係団体の財政状況及び健全化判断比率'!B68="","",'各会計、関係団体の財政状況及び健全化判断比率'!B68)</f>
        <v>与謝野町宮津市中学校組合</v>
      </c>
      <c r="BZ34" s="655"/>
      <c r="CA34" s="655"/>
      <c r="CB34" s="655"/>
      <c r="CC34" s="655"/>
      <c r="CD34" s="655"/>
      <c r="CE34" s="655"/>
      <c r="CF34" s="655"/>
      <c r="CG34" s="655"/>
      <c r="CH34" s="655"/>
      <c r="CI34" s="655"/>
      <c r="CJ34" s="655"/>
      <c r="CK34" s="655"/>
      <c r="CL34" s="655"/>
      <c r="CM34" s="655"/>
      <c r="CN34" s="208"/>
      <c r="CO34" s="654">
        <f>IF(CQ34="","",MAX(C34:D43,U34:V43,AM34:AN43,BE34:BF43,BW34:BX43)+1)</f>
        <v>22</v>
      </c>
      <c r="CP34" s="654"/>
      <c r="CQ34" s="655" t="str">
        <f>IF('各会計、関係団体の財政状況及び健全化判断比率'!BS7="","",'各会計、関係団体の財政状況及び健全化判断比率'!BS7)</f>
        <v>加悦総合振興</v>
      </c>
      <c r="CR34" s="655"/>
      <c r="CS34" s="655"/>
      <c r="CT34" s="655"/>
      <c r="CU34" s="655"/>
      <c r="CV34" s="655"/>
      <c r="CW34" s="655"/>
      <c r="CX34" s="655"/>
      <c r="CY34" s="655"/>
      <c r="CZ34" s="655"/>
      <c r="DA34" s="655"/>
      <c r="DB34" s="655"/>
      <c r="DC34" s="655"/>
      <c r="DD34" s="655"/>
      <c r="DE34" s="655"/>
      <c r="DF34" s="205"/>
      <c r="DG34" s="656" t="str">
        <f>IF('各会計、関係団体の財政状況及び健全化判断比率'!BR7="","",'各会計、関係団体の財政状況及び健全化判断比率'!BR7)</f>
        <v/>
      </c>
      <c r="DH34" s="656"/>
      <c r="DI34" s="212"/>
      <c r="DJ34" s="180"/>
      <c r="DK34" s="180"/>
      <c r="DL34" s="180"/>
      <c r="DM34" s="180"/>
      <c r="DN34" s="180"/>
      <c r="DO34" s="180"/>
    </row>
    <row r="35" spans="1:119" ht="32.25" customHeight="1" x14ac:dyDescent="0.15">
      <c r="A35" s="181"/>
      <c r="B35" s="207"/>
      <c r="C35" s="654">
        <f>IF(E35="","",C34+1)</f>
        <v>2</v>
      </c>
      <c r="D35" s="654"/>
      <c r="E35" s="655" t="str">
        <f>IF('各会計、関係団体の財政状況及び健全化判断比率'!B8="","",'各会計、関係団体の財政状況及び健全化判断比率'!B8)</f>
        <v>宅地造成事業特別会計</v>
      </c>
      <c r="F35" s="655"/>
      <c r="G35" s="655"/>
      <c r="H35" s="655"/>
      <c r="I35" s="655"/>
      <c r="J35" s="655"/>
      <c r="K35" s="655"/>
      <c r="L35" s="655"/>
      <c r="M35" s="655"/>
      <c r="N35" s="655"/>
      <c r="O35" s="655"/>
      <c r="P35" s="655"/>
      <c r="Q35" s="655"/>
      <c r="R35" s="655"/>
      <c r="S35" s="655"/>
      <c r="T35" s="208"/>
      <c r="U35" s="654">
        <f>IF(W35="","",U34+1)</f>
        <v>5</v>
      </c>
      <c r="V35" s="654"/>
      <c r="W35" s="655" t="str">
        <f>IF('各会計、関係団体の財政状況及び健全化判断比率'!B29="","",'各会計、関係団体の財政状況及び健全化判断比率'!B29)</f>
        <v>国民健康保険特別会計（直診勘定）</v>
      </c>
      <c r="X35" s="655"/>
      <c r="Y35" s="655"/>
      <c r="Z35" s="655"/>
      <c r="AA35" s="655"/>
      <c r="AB35" s="655"/>
      <c r="AC35" s="655"/>
      <c r="AD35" s="655"/>
      <c r="AE35" s="655"/>
      <c r="AF35" s="655"/>
      <c r="AG35" s="655"/>
      <c r="AH35" s="655"/>
      <c r="AI35" s="655"/>
      <c r="AJ35" s="655"/>
      <c r="AK35" s="655"/>
      <c r="AL35" s="208"/>
      <c r="AM35" s="654" t="str">
        <f t="shared" ref="AM35:AM43" si="0">IF(AO35="","",AM34+1)</f>
        <v/>
      </c>
      <c r="AN35" s="654"/>
      <c r="AO35" s="655"/>
      <c r="AP35" s="655"/>
      <c r="AQ35" s="655"/>
      <c r="AR35" s="655"/>
      <c r="AS35" s="655"/>
      <c r="AT35" s="655"/>
      <c r="AU35" s="655"/>
      <c r="AV35" s="655"/>
      <c r="AW35" s="655"/>
      <c r="AX35" s="655"/>
      <c r="AY35" s="655"/>
      <c r="AZ35" s="655"/>
      <c r="BA35" s="655"/>
      <c r="BB35" s="655"/>
      <c r="BC35" s="655"/>
      <c r="BD35" s="208"/>
      <c r="BE35" s="654">
        <f t="shared" ref="BE35:BE43" si="1">IF(BG35="","",BE34+1)</f>
        <v>11</v>
      </c>
      <c r="BF35" s="654"/>
      <c r="BG35" s="655" t="str">
        <f>IF('各会計、関係団体の財政状況及び健全化判断比率'!B35="","",'各会計、関係団体の財政状況及び健全化判断比率'!B35)</f>
        <v>農業集落排水特別会計</v>
      </c>
      <c r="BH35" s="655"/>
      <c r="BI35" s="655"/>
      <c r="BJ35" s="655"/>
      <c r="BK35" s="655"/>
      <c r="BL35" s="655"/>
      <c r="BM35" s="655"/>
      <c r="BN35" s="655"/>
      <c r="BO35" s="655"/>
      <c r="BP35" s="655"/>
      <c r="BQ35" s="655"/>
      <c r="BR35" s="655"/>
      <c r="BS35" s="655"/>
      <c r="BT35" s="655"/>
      <c r="BU35" s="655"/>
      <c r="BV35" s="208"/>
      <c r="BW35" s="654">
        <f t="shared" ref="BW35:BW43" si="2">IF(BY35="","",BW34+1)</f>
        <v>13</v>
      </c>
      <c r="BX35" s="654"/>
      <c r="BY35" s="655" t="str">
        <f>IF('各会計、関係団体の財政状況及び健全化判断比率'!B69="","",'各会計、関係団体の財政状況及び健全化判断比率'!B69)</f>
        <v>宮津与謝消防組合</v>
      </c>
      <c r="BZ35" s="655"/>
      <c r="CA35" s="655"/>
      <c r="CB35" s="655"/>
      <c r="CC35" s="655"/>
      <c r="CD35" s="655"/>
      <c r="CE35" s="655"/>
      <c r="CF35" s="655"/>
      <c r="CG35" s="655"/>
      <c r="CH35" s="655"/>
      <c r="CI35" s="655"/>
      <c r="CJ35" s="655"/>
      <c r="CK35" s="655"/>
      <c r="CL35" s="655"/>
      <c r="CM35" s="655"/>
      <c r="CN35" s="208"/>
      <c r="CO35" s="654">
        <f t="shared" ref="CO35:CO43" si="3">IF(CQ35="","",CO34+1)</f>
        <v>23</v>
      </c>
      <c r="CP35" s="654"/>
      <c r="CQ35" s="655" t="str">
        <f>IF('各会計、関係団体の財政状況及び健全化判断比率'!BS8="","",'各会計、関係団体の財政状況及び健全化判断比率'!BS8)</f>
        <v>タンゴフロンティア</v>
      </c>
      <c r="CR35" s="655"/>
      <c r="CS35" s="655"/>
      <c r="CT35" s="655"/>
      <c r="CU35" s="655"/>
      <c r="CV35" s="655"/>
      <c r="CW35" s="655"/>
      <c r="CX35" s="655"/>
      <c r="CY35" s="655"/>
      <c r="CZ35" s="655"/>
      <c r="DA35" s="655"/>
      <c r="DB35" s="655"/>
      <c r="DC35" s="655"/>
      <c r="DD35" s="655"/>
      <c r="DE35" s="655"/>
      <c r="DF35" s="205"/>
      <c r="DG35" s="656" t="str">
        <f>IF('各会計、関係団体の財政状況及び健全化判断比率'!BR8="","",'各会計、関係団体の財政状況及び健全化判断比率'!BR8)</f>
        <v/>
      </c>
      <c r="DH35" s="656"/>
      <c r="DI35" s="212"/>
      <c r="DJ35" s="180"/>
      <c r="DK35" s="180"/>
      <c r="DL35" s="180"/>
      <c r="DM35" s="180"/>
      <c r="DN35" s="180"/>
      <c r="DO35" s="180"/>
    </row>
    <row r="36" spans="1:119" ht="32.25" customHeight="1" x14ac:dyDescent="0.15">
      <c r="A36" s="181"/>
      <c r="B36" s="207"/>
      <c r="C36" s="654">
        <f>IF(E36="","",C35+1)</f>
        <v>3</v>
      </c>
      <c r="D36" s="654"/>
      <c r="E36" s="655" t="str">
        <f>IF('各会計、関係団体の財政状況及び健全化判断比率'!B9="","",'各会計、関係団体の財政状況及び健全化判断比率'!B9)</f>
        <v>土地取得特別会計</v>
      </c>
      <c r="F36" s="655"/>
      <c r="G36" s="655"/>
      <c r="H36" s="655"/>
      <c r="I36" s="655"/>
      <c r="J36" s="655"/>
      <c r="K36" s="655"/>
      <c r="L36" s="655"/>
      <c r="M36" s="655"/>
      <c r="N36" s="655"/>
      <c r="O36" s="655"/>
      <c r="P36" s="655"/>
      <c r="Q36" s="655"/>
      <c r="R36" s="655"/>
      <c r="S36" s="655"/>
      <c r="T36" s="208"/>
      <c r="U36" s="654">
        <f t="shared" ref="U36:U43" si="4">IF(W36="","",U35+1)</f>
        <v>6</v>
      </c>
      <c r="V36" s="654"/>
      <c r="W36" s="655" t="str">
        <f>IF('各会計、関係団体の財政状況及び健全化判断比率'!B30="","",'各会計、関係団体の財政状況及び健全化判断比率'!B30)</f>
        <v>介護保険特別会計（事業勘定）</v>
      </c>
      <c r="X36" s="655"/>
      <c r="Y36" s="655"/>
      <c r="Z36" s="655"/>
      <c r="AA36" s="655"/>
      <c r="AB36" s="655"/>
      <c r="AC36" s="655"/>
      <c r="AD36" s="655"/>
      <c r="AE36" s="655"/>
      <c r="AF36" s="655"/>
      <c r="AG36" s="655"/>
      <c r="AH36" s="655"/>
      <c r="AI36" s="655"/>
      <c r="AJ36" s="655"/>
      <c r="AK36" s="655"/>
      <c r="AL36" s="208"/>
      <c r="AM36" s="654" t="str">
        <f t="shared" si="0"/>
        <v/>
      </c>
      <c r="AN36" s="654"/>
      <c r="AO36" s="655"/>
      <c r="AP36" s="655"/>
      <c r="AQ36" s="655"/>
      <c r="AR36" s="655"/>
      <c r="AS36" s="655"/>
      <c r="AT36" s="655"/>
      <c r="AU36" s="655"/>
      <c r="AV36" s="655"/>
      <c r="AW36" s="655"/>
      <c r="AX36" s="655"/>
      <c r="AY36" s="655"/>
      <c r="AZ36" s="655"/>
      <c r="BA36" s="655"/>
      <c r="BB36" s="655"/>
      <c r="BC36" s="655"/>
      <c r="BD36" s="208"/>
      <c r="BE36" s="654" t="str">
        <f t="shared" si="1"/>
        <v/>
      </c>
      <c r="BF36" s="654"/>
      <c r="BG36" s="655"/>
      <c r="BH36" s="655"/>
      <c r="BI36" s="655"/>
      <c r="BJ36" s="655"/>
      <c r="BK36" s="655"/>
      <c r="BL36" s="655"/>
      <c r="BM36" s="655"/>
      <c r="BN36" s="655"/>
      <c r="BO36" s="655"/>
      <c r="BP36" s="655"/>
      <c r="BQ36" s="655"/>
      <c r="BR36" s="655"/>
      <c r="BS36" s="655"/>
      <c r="BT36" s="655"/>
      <c r="BU36" s="655"/>
      <c r="BV36" s="208"/>
      <c r="BW36" s="654">
        <f t="shared" si="2"/>
        <v>14</v>
      </c>
      <c r="BX36" s="654"/>
      <c r="BY36" s="655" t="str">
        <f>IF('各会計、関係団体の財政状況及び健全化判断比率'!B70="","",'各会計、関係団体の財政状況及び健全化判断比率'!B70)</f>
        <v>後期高齢者医療広域連合（一般会計）</v>
      </c>
      <c r="BZ36" s="655"/>
      <c r="CA36" s="655"/>
      <c r="CB36" s="655"/>
      <c r="CC36" s="655"/>
      <c r="CD36" s="655"/>
      <c r="CE36" s="655"/>
      <c r="CF36" s="655"/>
      <c r="CG36" s="655"/>
      <c r="CH36" s="655"/>
      <c r="CI36" s="655"/>
      <c r="CJ36" s="655"/>
      <c r="CK36" s="655"/>
      <c r="CL36" s="655"/>
      <c r="CM36" s="655"/>
      <c r="CN36" s="208"/>
      <c r="CO36" s="654">
        <f t="shared" si="3"/>
        <v>24</v>
      </c>
      <c r="CP36" s="654"/>
      <c r="CQ36" s="655" t="str">
        <f>IF('各会計、関係団体の財政状況及び健全化判断比率'!BS9="","",'各会計、関係団体の財政状況及び健全化判断比率'!BS9)</f>
        <v>加悦ファーマーズライス</v>
      </c>
      <c r="CR36" s="655"/>
      <c r="CS36" s="655"/>
      <c r="CT36" s="655"/>
      <c r="CU36" s="655"/>
      <c r="CV36" s="655"/>
      <c r="CW36" s="655"/>
      <c r="CX36" s="655"/>
      <c r="CY36" s="655"/>
      <c r="CZ36" s="655"/>
      <c r="DA36" s="655"/>
      <c r="DB36" s="655"/>
      <c r="DC36" s="655"/>
      <c r="DD36" s="655"/>
      <c r="DE36" s="655"/>
      <c r="DF36" s="205"/>
      <c r="DG36" s="656" t="str">
        <f>IF('各会計、関係団体の財政状況及び健全化判断比率'!BR9="","",'各会計、関係団体の財政状況及び健全化判断比率'!BR9)</f>
        <v/>
      </c>
      <c r="DH36" s="656"/>
      <c r="DI36" s="212"/>
      <c r="DJ36" s="180"/>
      <c r="DK36" s="180"/>
      <c r="DL36" s="180"/>
      <c r="DM36" s="180"/>
      <c r="DN36" s="180"/>
      <c r="DO36" s="180"/>
    </row>
    <row r="37" spans="1:119" ht="32.25" customHeight="1" x14ac:dyDescent="0.15">
      <c r="A37" s="181"/>
      <c r="B37" s="207"/>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08"/>
      <c r="U37" s="654">
        <f t="shared" si="4"/>
        <v>7</v>
      </c>
      <c r="V37" s="654"/>
      <c r="W37" s="655" t="str">
        <f>IF('各会計、関係団体の財政状況及び健全化判断比率'!B31="","",'各会計、関係団体の財政状況及び健全化判断比率'!B31)</f>
        <v>介護保険特別会計（サービス勘定）</v>
      </c>
      <c r="X37" s="655"/>
      <c r="Y37" s="655"/>
      <c r="Z37" s="655"/>
      <c r="AA37" s="655"/>
      <c r="AB37" s="655"/>
      <c r="AC37" s="655"/>
      <c r="AD37" s="655"/>
      <c r="AE37" s="655"/>
      <c r="AF37" s="655"/>
      <c r="AG37" s="655"/>
      <c r="AH37" s="655"/>
      <c r="AI37" s="655"/>
      <c r="AJ37" s="655"/>
      <c r="AK37" s="655"/>
      <c r="AL37" s="208"/>
      <c r="AM37" s="654" t="str">
        <f t="shared" si="0"/>
        <v/>
      </c>
      <c r="AN37" s="654"/>
      <c r="AO37" s="655"/>
      <c r="AP37" s="655"/>
      <c r="AQ37" s="655"/>
      <c r="AR37" s="655"/>
      <c r="AS37" s="655"/>
      <c r="AT37" s="655"/>
      <c r="AU37" s="655"/>
      <c r="AV37" s="655"/>
      <c r="AW37" s="655"/>
      <c r="AX37" s="655"/>
      <c r="AY37" s="655"/>
      <c r="AZ37" s="655"/>
      <c r="BA37" s="655"/>
      <c r="BB37" s="655"/>
      <c r="BC37" s="655"/>
      <c r="BD37" s="208"/>
      <c r="BE37" s="654" t="str">
        <f t="shared" si="1"/>
        <v/>
      </c>
      <c r="BF37" s="654"/>
      <c r="BG37" s="655"/>
      <c r="BH37" s="655"/>
      <c r="BI37" s="655"/>
      <c r="BJ37" s="655"/>
      <c r="BK37" s="655"/>
      <c r="BL37" s="655"/>
      <c r="BM37" s="655"/>
      <c r="BN37" s="655"/>
      <c r="BO37" s="655"/>
      <c r="BP37" s="655"/>
      <c r="BQ37" s="655"/>
      <c r="BR37" s="655"/>
      <c r="BS37" s="655"/>
      <c r="BT37" s="655"/>
      <c r="BU37" s="655"/>
      <c r="BV37" s="208"/>
      <c r="BW37" s="654">
        <f t="shared" si="2"/>
        <v>15</v>
      </c>
      <c r="BX37" s="654"/>
      <c r="BY37" s="655" t="str">
        <f>IF('各会計、関係団体の財政状況及び健全化判断比率'!B71="","",'各会計、関係団体の財政状況及び健全化判断比率'!B71)</f>
        <v>後期高齢者医療広域連合（特別会計）</v>
      </c>
      <c r="BZ37" s="655"/>
      <c r="CA37" s="655"/>
      <c r="CB37" s="655"/>
      <c r="CC37" s="655"/>
      <c r="CD37" s="655"/>
      <c r="CE37" s="655"/>
      <c r="CF37" s="655"/>
      <c r="CG37" s="655"/>
      <c r="CH37" s="655"/>
      <c r="CI37" s="655"/>
      <c r="CJ37" s="655"/>
      <c r="CK37" s="655"/>
      <c r="CL37" s="655"/>
      <c r="CM37" s="655"/>
      <c r="CN37" s="208"/>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5"/>
      <c r="DG37" s="656" t="str">
        <f>IF('各会計、関係団体の財政状況及び健全化判断比率'!BR10="","",'各会計、関係団体の財政状況及び健全化判断比率'!BR10)</f>
        <v/>
      </c>
      <c r="DH37" s="656"/>
      <c r="DI37" s="212"/>
      <c r="DJ37" s="180"/>
      <c r="DK37" s="180"/>
      <c r="DL37" s="180"/>
      <c r="DM37" s="180"/>
      <c r="DN37" s="180"/>
      <c r="DO37" s="180"/>
    </row>
    <row r="38" spans="1:119" ht="32.25" customHeight="1" x14ac:dyDescent="0.15">
      <c r="A38" s="181"/>
      <c r="B38" s="207"/>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08"/>
      <c r="U38" s="654">
        <f t="shared" si="4"/>
        <v>8</v>
      </c>
      <c r="V38" s="654"/>
      <c r="W38" s="655" t="str">
        <f>IF('各会計、関係団体の財政状況及び健全化判断比率'!B32="","",'各会計、関係団体の財政状況及び健全化判断比率'!B32)</f>
        <v>後期高齢者医療特別会計</v>
      </c>
      <c r="X38" s="655"/>
      <c r="Y38" s="655"/>
      <c r="Z38" s="655"/>
      <c r="AA38" s="655"/>
      <c r="AB38" s="655"/>
      <c r="AC38" s="655"/>
      <c r="AD38" s="655"/>
      <c r="AE38" s="655"/>
      <c r="AF38" s="655"/>
      <c r="AG38" s="655"/>
      <c r="AH38" s="655"/>
      <c r="AI38" s="655"/>
      <c r="AJ38" s="655"/>
      <c r="AK38" s="655"/>
      <c r="AL38" s="208"/>
      <c r="AM38" s="654" t="str">
        <f t="shared" si="0"/>
        <v/>
      </c>
      <c r="AN38" s="654"/>
      <c r="AO38" s="655"/>
      <c r="AP38" s="655"/>
      <c r="AQ38" s="655"/>
      <c r="AR38" s="655"/>
      <c r="AS38" s="655"/>
      <c r="AT38" s="655"/>
      <c r="AU38" s="655"/>
      <c r="AV38" s="655"/>
      <c r="AW38" s="655"/>
      <c r="AX38" s="655"/>
      <c r="AY38" s="655"/>
      <c r="AZ38" s="655"/>
      <c r="BA38" s="655"/>
      <c r="BB38" s="655"/>
      <c r="BC38" s="655"/>
      <c r="BD38" s="208"/>
      <c r="BE38" s="654" t="str">
        <f t="shared" si="1"/>
        <v/>
      </c>
      <c r="BF38" s="654"/>
      <c r="BG38" s="655"/>
      <c r="BH38" s="655"/>
      <c r="BI38" s="655"/>
      <c r="BJ38" s="655"/>
      <c r="BK38" s="655"/>
      <c r="BL38" s="655"/>
      <c r="BM38" s="655"/>
      <c r="BN38" s="655"/>
      <c r="BO38" s="655"/>
      <c r="BP38" s="655"/>
      <c r="BQ38" s="655"/>
      <c r="BR38" s="655"/>
      <c r="BS38" s="655"/>
      <c r="BT38" s="655"/>
      <c r="BU38" s="655"/>
      <c r="BV38" s="208"/>
      <c r="BW38" s="654">
        <f t="shared" si="2"/>
        <v>16</v>
      </c>
      <c r="BX38" s="654"/>
      <c r="BY38" s="655" t="str">
        <f>IF('各会計、関係団体の財政状況及び健全化判断比率'!B72="","",'各会計、関係団体の財政状況及び健全化判断比率'!B72)</f>
        <v>京都府市町村議会議員公務災害補償等組合</v>
      </c>
      <c r="BZ38" s="655"/>
      <c r="CA38" s="655"/>
      <c r="CB38" s="655"/>
      <c r="CC38" s="655"/>
      <c r="CD38" s="655"/>
      <c r="CE38" s="655"/>
      <c r="CF38" s="655"/>
      <c r="CG38" s="655"/>
      <c r="CH38" s="655"/>
      <c r="CI38" s="655"/>
      <c r="CJ38" s="655"/>
      <c r="CK38" s="655"/>
      <c r="CL38" s="655"/>
      <c r="CM38" s="655"/>
      <c r="CN38" s="208"/>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5"/>
      <c r="DG38" s="656" t="str">
        <f>IF('各会計、関係団体の財政状況及び健全化判断比率'!BR11="","",'各会計、関係団体の財政状況及び健全化判断比率'!BR11)</f>
        <v/>
      </c>
      <c r="DH38" s="656"/>
      <c r="DI38" s="212"/>
      <c r="DJ38" s="180"/>
      <c r="DK38" s="180"/>
      <c r="DL38" s="180"/>
      <c r="DM38" s="180"/>
      <c r="DN38" s="180"/>
      <c r="DO38" s="180"/>
    </row>
    <row r="39" spans="1:119" ht="32.25" customHeight="1" x14ac:dyDescent="0.15">
      <c r="A39" s="181"/>
      <c r="B39" s="207"/>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08"/>
      <c r="U39" s="654" t="str">
        <f t="shared" si="4"/>
        <v/>
      </c>
      <c r="V39" s="654"/>
      <c r="W39" s="655"/>
      <c r="X39" s="655"/>
      <c r="Y39" s="655"/>
      <c r="Z39" s="655"/>
      <c r="AA39" s="655"/>
      <c r="AB39" s="655"/>
      <c r="AC39" s="655"/>
      <c r="AD39" s="655"/>
      <c r="AE39" s="655"/>
      <c r="AF39" s="655"/>
      <c r="AG39" s="655"/>
      <c r="AH39" s="655"/>
      <c r="AI39" s="655"/>
      <c r="AJ39" s="655"/>
      <c r="AK39" s="655"/>
      <c r="AL39" s="208"/>
      <c r="AM39" s="654" t="str">
        <f t="shared" si="0"/>
        <v/>
      </c>
      <c r="AN39" s="654"/>
      <c r="AO39" s="655"/>
      <c r="AP39" s="655"/>
      <c r="AQ39" s="655"/>
      <c r="AR39" s="655"/>
      <c r="AS39" s="655"/>
      <c r="AT39" s="655"/>
      <c r="AU39" s="655"/>
      <c r="AV39" s="655"/>
      <c r="AW39" s="655"/>
      <c r="AX39" s="655"/>
      <c r="AY39" s="655"/>
      <c r="AZ39" s="655"/>
      <c r="BA39" s="655"/>
      <c r="BB39" s="655"/>
      <c r="BC39" s="655"/>
      <c r="BD39" s="208"/>
      <c r="BE39" s="654" t="str">
        <f t="shared" si="1"/>
        <v/>
      </c>
      <c r="BF39" s="654"/>
      <c r="BG39" s="655"/>
      <c r="BH39" s="655"/>
      <c r="BI39" s="655"/>
      <c r="BJ39" s="655"/>
      <c r="BK39" s="655"/>
      <c r="BL39" s="655"/>
      <c r="BM39" s="655"/>
      <c r="BN39" s="655"/>
      <c r="BO39" s="655"/>
      <c r="BP39" s="655"/>
      <c r="BQ39" s="655"/>
      <c r="BR39" s="655"/>
      <c r="BS39" s="655"/>
      <c r="BT39" s="655"/>
      <c r="BU39" s="655"/>
      <c r="BV39" s="208"/>
      <c r="BW39" s="654">
        <f t="shared" si="2"/>
        <v>17</v>
      </c>
      <c r="BX39" s="654"/>
      <c r="BY39" s="655" t="str">
        <f>IF('各会計、関係団体の財政状況及び健全化判断比率'!B73="","",'各会計、関係団体の財政状況及び健全化判断比率'!B73)</f>
        <v>京都府市町村職員退職手当組合</v>
      </c>
      <c r="BZ39" s="655"/>
      <c r="CA39" s="655"/>
      <c r="CB39" s="655"/>
      <c r="CC39" s="655"/>
      <c r="CD39" s="655"/>
      <c r="CE39" s="655"/>
      <c r="CF39" s="655"/>
      <c r="CG39" s="655"/>
      <c r="CH39" s="655"/>
      <c r="CI39" s="655"/>
      <c r="CJ39" s="655"/>
      <c r="CK39" s="655"/>
      <c r="CL39" s="655"/>
      <c r="CM39" s="655"/>
      <c r="CN39" s="208"/>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5"/>
      <c r="DG39" s="656" t="str">
        <f>IF('各会計、関係団体の財政状況及び健全化判断比率'!BR12="","",'各会計、関係団体の財政状況及び健全化判断比率'!BR12)</f>
        <v/>
      </c>
      <c r="DH39" s="656"/>
      <c r="DI39" s="212"/>
      <c r="DJ39" s="180"/>
      <c r="DK39" s="180"/>
      <c r="DL39" s="180"/>
      <c r="DM39" s="180"/>
      <c r="DN39" s="180"/>
      <c r="DO39" s="180"/>
    </row>
    <row r="40" spans="1:119" ht="32.25" customHeight="1" x14ac:dyDescent="0.15">
      <c r="A40" s="181"/>
      <c r="B40" s="207"/>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08"/>
      <c r="U40" s="654" t="str">
        <f t="shared" si="4"/>
        <v/>
      </c>
      <c r="V40" s="654"/>
      <c r="W40" s="655"/>
      <c r="X40" s="655"/>
      <c r="Y40" s="655"/>
      <c r="Z40" s="655"/>
      <c r="AA40" s="655"/>
      <c r="AB40" s="655"/>
      <c r="AC40" s="655"/>
      <c r="AD40" s="655"/>
      <c r="AE40" s="655"/>
      <c r="AF40" s="655"/>
      <c r="AG40" s="655"/>
      <c r="AH40" s="655"/>
      <c r="AI40" s="655"/>
      <c r="AJ40" s="655"/>
      <c r="AK40" s="655"/>
      <c r="AL40" s="208"/>
      <c r="AM40" s="654" t="str">
        <f t="shared" si="0"/>
        <v/>
      </c>
      <c r="AN40" s="654"/>
      <c r="AO40" s="655"/>
      <c r="AP40" s="655"/>
      <c r="AQ40" s="655"/>
      <c r="AR40" s="655"/>
      <c r="AS40" s="655"/>
      <c r="AT40" s="655"/>
      <c r="AU40" s="655"/>
      <c r="AV40" s="655"/>
      <c r="AW40" s="655"/>
      <c r="AX40" s="655"/>
      <c r="AY40" s="655"/>
      <c r="AZ40" s="655"/>
      <c r="BA40" s="655"/>
      <c r="BB40" s="655"/>
      <c r="BC40" s="655"/>
      <c r="BD40" s="208"/>
      <c r="BE40" s="654" t="str">
        <f t="shared" si="1"/>
        <v/>
      </c>
      <c r="BF40" s="654"/>
      <c r="BG40" s="655"/>
      <c r="BH40" s="655"/>
      <c r="BI40" s="655"/>
      <c r="BJ40" s="655"/>
      <c r="BK40" s="655"/>
      <c r="BL40" s="655"/>
      <c r="BM40" s="655"/>
      <c r="BN40" s="655"/>
      <c r="BO40" s="655"/>
      <c r="BP40" s="655"/>
      <c r="BQ40" s="655"/>
      <c r="BR40" s="655"/>
      <c r="BS40" s="655"/>
      <c r="BT40" s="655"/>
      <c r="BU40" s="655"/>
      <c r="BV40" s="208"/>
      <c r="BW40" s="654">
        <f t="shared" si="2"/>
        <v>18</v>
      </c>
      <c r="BX40" s="654"/>
      <c r="BY40" s="655" t="str">
        <f>IF('各会計、関係団体の財政状況及び健全化判断比率'!B74="","",'各会計、関係団体の財政状況及び健全化判断比率'!B74)</f>
        <v>京都府住宅新築資金等貸付事業管理組合（一般会計）</v>
      </c>
      <c r="BZ40" s="655"/>
      <c r="CA40" s="655"/>
      <c r="CB40" s="655"/>
      <c r="CC40" s="655"/>
      <c r="CD40" s="655"/>
      <c r="CE40" s="655"/>
      <c r="CF40" s="655"/>
      <c r="CG40" s="655"/>
      <c r="CH40" s="655"/>
      <c r="CI40" s="655"/>
      <c r="CJ40" s="655"/>
      <c r="CK40" s="655"/>
      <c r="CL40" s="655"/>
      <c r="CM40" s="655"/>
      <c r="CN40" s="208"/>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5"/>
      <c r="DG40" s="656" t="str">
        <f>IF('各会計、関係団体の財政状況及び健全化判断比率'!BR13="","",'各会計、関係団体の財政状況及び健全化判断比率'!BR13)</f>
        <v/>
      </c>
      <c r="DH40" s="656"/>
      <c r="DI40" s="212"/>
      <c r="DJ40" s="180"/>
      <c r="DK40" s="180"/>
      <c r="DL40" s="180"/>
      <c r="DM40" s="180"/>
      <c r="DN40" s="180"/>
      <c r="DO40" s="180"/>
    </row>
    <row r="41" spans="1:119" ht="32.25" customHeight="1" x14ac:dyDescent="0.15">
      <c r="A41" s="181"/>
      <c r="B41" s="207"/>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08"/>
      <c r="U41" s="654" t="str">
        <f t="shared" si="4"/>
        <v/>
      </c>
      <c r="V41" s="654"/>
      <c r="W41" s="655"/>
      <c r="X41" s="655"/>
      <c r="Y41" s="655"/>
      <c r="Z41" s="655"/>
      <c r="AA41" s="655"/>
      <c r="AB41" s="655"/>
      <c r="AC41" s="655"/>
      <c r="AD41" s="655"/>
      <c r="AE41" s="655"/>
      <c r="AF41" s="655"/>
      <c r="AG41" s="655"/>
      <c r="AH41" s="655"/>
      <c r="AI41" s="655"/>
      <c r="AJ41" s="655"/>
      <c r="AK41" s="655"/>
      <c r="AL41" s="208"/>
      <c r="AM41" s="654" t="str">
        <f t="shared" si="0"/>
        <v/>
      </c>
      <c r="AN41" s="654"/>
      <c r="AO41" s="655"/>
      <c r="AP41" s="655"/>
      <c r="AQ41" s="655"/>
      <c r="AR41" s="655"/>
      <c r="AS41" s="655"/>
      <c r="AT41" s="655"/>
      <c r="AU41" s="655"/>
      <c r="AV41" s="655"/>
      <c r="AW41" s="655"/>
      <c r="AX41" s="655"/>
      <c r="AY41" s="655"/>
      <c r="AZ41" s="655"/>
      <c r="BA41" s="655"/>
      <c r="BB41" s="655"/>
      <c r="BC41" s="655"/>
      <c r="BD41" s="208"/>
      <c r="BE41" s="654" t="str">
        <f t="shared" si="1"/>
        <v/>
      </c>
      <c r="BF41" s="654"/>
      <c r="BG41" s="655"/>
      <c r="BH41" s="655"/>
      <c r="BI41" s="655"/>
      <c r="BJ41" s="655"/>
      <c r="BK41" s="655"/>
      <c r="BL41" s="655"/>
      <c r="BM41" s="655"/>
      <c r="BN41" s="655"/>
      <c r="BO41" s="655"/>
      <c r="BP41" s="655"/>
      <c r="BQ41" s="655"/>
      <c r="BR41" s="655"/>
      <c r="BS41" s="655"/>
      <c r="BT41" s="655"/>
      <c r="BU41" s="655"/>
      <c r="BV41" s="208"/>
      <c r="BW41" s="654">
        <f t="shared" si="2"/>
        <v>19</v>
      </c>
      <c r="BX41" s="654"/>
      <c r="BY41" s="655" t="str">
        <f>IF('各会計、関係団体の財政状況及び健全化判断比率'!B75="","",'各会計、関係団体の財政状況及び健全化判断比率'!B75)</f>
        <v>京都府住宅新築資金等貸付事業管理組合（特別会計）</v>
      </c>
      <c r="BZ41" s="655"/>
      <c r="CA41" s="655"/>
      <c r="CB41" s="655"/>
      <c r="CC41" s="655"/>
      <c r="CD41" s="655"/>
      <c r="CE41" s="655"/>
      <c r="CF41" s="655"/>
      <c r="CG41" s="655"/>
      <c r="CH41" s="655"/>
      <c r="CI41" s="655"/>
      <c r="CJ41" s="655"/>
      <c r="CK41" s="655"/>
      <c r="CL41" s="655"/>
      <c r="CM41" s="655"/>
      <c r="CN41" s="208"/>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5"/>
      <c r="DG41" s="656" t="str">
        <f>IF('各会計、関係団体の財政状況及び健全化判断比率'!BR14="","",'各会計、関係団体の財政状況及び健全化判断比率'!BR14)</f>
        <v/>
      </c>
      <c r="DH41" s="656"/>
      <c r="DI41" s="212"/>
      <c r="DJ41" s="180"/>
      <c r="DK41" s="180"/>
      <c r="DL41" s="180"/>
      <c r="DM41" s="180"/>
      <c r="DN41" s="180"/>
      <c r="DO41" s="180"/>
    </row>
    <row r="42" spans="1:119" ht="32.25" customHeight="1" x14ac:dyDescent="0.15">
      <c r="A42" s="180"/>
      <c r="B42" s="207"/>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08"/>
      <c r="U42" s="654" t="str">
        <f t="shared" si="4"/>
        <v/>
      </c>
      <c r="V42" s="654"/>
      <c r="W42" s="655"/>
      <c r="X42" s="655"/>
      <c r="Y42" s="655"/>
      <c r="Z42" s="655"/>
      <c r="AA42" s="655"/>
      <c r="AB42" s="655"/>
      <c r="AC42" s="655"/>
      <c r="AD42" s="655"/>
      <c r="AE42" s="655"/>
      <c r="AF42" s="655"/>
      <c r="AG42" s="655"/>
      <c r="AH42" s="655"/>
      <c r="AI42" s="655"/>
      <c r="AJ42" s="655"/>
      <c r="AK42" s="655"/>
      <c r="AL42" s="208"/>
      <c r="AM42" s="654" t="str">
        <f t="shared" si="0"/>
        <v/>
      </c>
      <c r="AN42" s="654"/>
      <c r="AO42" s="655"/>
      <c r="AP42" s="655"/>
      <c r="AQ42" s="655"/>
      <c r="AR42" s="655"/>
      <c r="AS42" s="655"/>
      <c r="AT42" s="655"/>
      <c r="AU42" s="655"/>
      <c r="AV42" s="655"/>
      <c r="AW42" s="655"/>
      <c r="AX42" s="655"/>
      <c r="AY42" s="655"/>
      <c r="AZ42" s="655"/>
      <c r="BA42" s="655"/>
      <c r="BB42" s="655"/>
      <c r="BC42" s="655"/>
      <c r="BD42" s="208"/>
      <c r="BE42" s="654" t="str">
        <f t="shared" si="1"/>
        <v/>
      </c>
      <c r="BF42" s="654"/>
      <c r="BG42" s="655"/>
      <c r="BH42" s="655"/>
      <c r="BI42" s="655"/>
      <c r="BJ42" s="655"/>
      <c r="BK42" s="655"/>
      <c r="BL42" s="655"/>
      <c r="BM42" s="655"/>
      <c r="BN42" s="655"/>
      <c r="BO42" s="655"/>
      <c r="BP42" s="655"/>
      <c r="BQ42" s="655"/>
      <c r="BR42" s="655"/>
      <c r="BS42" s="655"/>
      <c r="BT42" s="655"/>
      <c r="BU42" s="655"/>
      <c r="BV42" s="208"/>
      <c r="BW42" s="654">
        <f t="shared" si="2"/>
        <v>20</v>
      </c>
      <c r="BX42" s="654"/>
      <c r="BY42" s="655" t="str">
        <f>IF('各会計、関係団体の財政状況及び健全化判断比率'!B76="","",'各会計、関係団体の財政状況及び健全化判断比率'!B76)</f>
        <v>京都府自治会館管理組合</v>
      </c>
      <c r="BZ42" s="655"/>
      <c r="CA42" s="655"/>
      <c r="CB42" s="655"/>
      <c r="CC42" s="655"/>
      <c r="CD42" s="655"/>
      <c r="CE42" s="655"/>
      <c r="CF42" s="655"/>
      <c r="CG42" s="655"/>
      <c r="CH42" s="655"/>
      <c r="CI42" s="655"/>
      <c r="CJ42" s="655"/>
      <c r="CK42" s="655"/>
      <c r="CL42" s="655"/>
      <c r="CM42" s="655"/>
      <c r="CN42" s="208"/>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5"/>
      <c r="DG42" s="656" t="str">
        <f>IF('各会計、関係団体の財政状況及び健全化判断比率'!BR15="","",'各会計、関係団体の財政状況及び健全化判断比率'!BR15)</f>
        <v/>
      </c>
      <c r="DH42" s="656"/>
      <c r="DI42" s="212"/>
      <c r="DJ42" s="180"/>
      <c r="DK42" s="180"/>
      <c r="DL42" s="180"/>
      <c r="DM42" s="180"/>
      <c r="DN42" s="180"/>
      <c r="DO42" s="180"/>
    </row>
    <row r="43" spans="1:119" ht="32.25" customHeight="1" x14ac:dyDescent="0.15">
      <c r="A43" s="180"/>
      <c r="B43" s="207"/>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08"/>
      <c r="U43" s="654" t="str">
        <f t="shared" si="4"/>
        <v/>
      </c>
      <c r="V43" s="654"/>
      <c r="W43" s="655"/>
      <c r="X43" s="655"/>
      <c r="Y43" s="655"/>
      <c r="Z43" s="655"/>
      <c r="AA43" s="655"/>
      <c r="AB43" s="655"/>
      <c r="AC43" s="655"/>
      <c r="AD43" s="655"/>
      <c r="AE43" s="655"/>
      <c r="AF43" s="655"/>
      <c r="AG43" s="655"/>
      <c r="AH43" s="655"/>
      <c r="AI43" s="655"/>
      <c r="AJ43" s="655"/>
      <c r="AK43" s="655"/>
      <c r="AL43" s="208"/>
      <c r="AM43" s="654" t="str">
        <f t="shared" si="0"/>
        <v/>
      </c>
      <c r="AN43" s="654"/>
      <c r="AO43" s="655"/>
      <c r="AP43" s="655"/>
      <c r="AQ43" s="655"/>
      <c r="AR43" s="655"/>
      <c r="AS43" s="655"/>
      <c r="AT43" s="655"/>
      <c r="AU43" s="655"/>
      <c r="AV43" s="655"/>
      <c r="AW43" s="655"/>
      <c r="AX43" s="655"/>
      <c r="AY43" s="655"/>
      <c r="AZ43" s="655"/>
      <c r="BA43" s="655"/>
      <c r="BB43" s="655"/>
      <c r="BC43" s="655"/>
      <c r="BD43" s="208"/>
      <c r="BE43" s="654" t="str">
        <f t="shared" si="1"/>
        <v/>
      </c>
      <c r="BF43" s="654"/>
      <c r="BG43" s="655"/>
      <c r="BH43" s="655"/>
      <c r="BI43" s="655"/>
      <c r="BJ43" s="655"/>
      <c r="BK43" s="655"/>
      <c r="BL43" s="655"/>
      <c r="BM43" s="655"/>
      <c r="BN43" s="655"/>
      <c r="BO43" s="655"/>
      <c r="BP43" s="655"/>
      <c r="BQ43" s="655"/>
      <c r="BR43" s="655"/>
      <c r="BS43" s="655"/>
      <c r="BT43" s="655"/>
      <c r="BU43" s="655"/>
      <c r="BV43" s="208"/>
      <c r="BW43" s="654">
        <f t="shared" si="2"/>
        <v>21</v>
      </c>
      <c r="BX43" s="654"/>
      <c r="BY43" s="655" t="str">
        <f>IF('各会計、関係団体の財政状況及び健全化判断比率'!B77="","",'各会計、関係団体の財政状況及び健全化判断比率'!B77)</f>
        <v>京都地方税機構</v>
      </c>
      <c r="BZ43" s="655"/>
      <c r="CA43" s="655"/>
      <c r="CB43" s="655"/>
      <c r="CC43" s="655"/>
      <c r="CD43" s="655"/>
      <c r="CE43" s="655"/>
      <c r="CF43" s="655"/>
      <c r="CG43" s="655"/>
      <c r="CH43" s="655"/>
      <c r="CI43" s="655"/>
      <c r="CJ43" s="655"/>
      <c r="CK43" s="655"/>
      <c r="CL43" s="655"/>
      <c r="CM43" s="655"/>
      <c r="CN43" s="208"/>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5"/>
      <c r="DG43" s="656" t="str">
        <f>IF('各会計、関係団体の財政状況及び健全化判断比率'!BR16="","",'各会計、関係団体の財政状況及び健全化判断比率'!BR16)</f>
        <v/>
      </c>
      <c r="DH43" s="656"/>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207</v>
      </c>
      <c r="C46" s="180"/>
      <c r="D46" s="180"/>
      <c r="E46" s="180" t="s">
        <v>208</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209</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210</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211</v>
      </c>
    </row>
    <row r="50" spans="5:5" x14ac:dyDescent="0.15">
      <c r="E50" s="182" t="s">
        <v>212</v>
      </c>
    </row>
    <row r="51" spans="5:5" x14ac:dyDescent="0.15">
      <c r="E51" s="182" t="s">
        <v>213</v>
      </c>
    </row>
    <row r="52" spans="5:5" x14ac:dyDescent="0.15">
      <c r="E52" s="182"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nXgsZqHLYigkohjOLBcsRq5aCedU6rhcSDc9eqpxLcVGYji3teqa5OZymjL6rMKcqzQsL9VittoTBjOAWrMWw==" saltValue="7W7aTYJIsSO1eCQ9/S+c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571</v>
      </c>
      <c r="D34" s="1244"/>
      <c r="E34" s="1245"/>
      <c r="F34" s="32">
        <v>3.22</v>
      </c>
      <c r="G34" s="33">
        <v>3.08</v>
      </c>
      <c r="H34" s="33">
        <v>3.32</v>
      </c>
      <c r="I34" s="33">
        <v>14.39</v>
      </c>
      <c r="J34" s="34">
        <v>13.58</v>
      </c>
      <c r="K34" s="22"/>
      <c r="L34" s="22"/>
      <c r="M34" s="22"/>
      <c r="N34" s="22"/>
      <c r="O34" s="22"/>
      <c r="P34" s="22"/>
    </row>
    <row r="35" spans="1:16" ht="39" customHeight="1" x14ac:dyDescent="0.15">
      <c r="A35" s="22"/>
      <c r="B35" s="35"/>
      <c r="C35" s="1238" t="s">
        <v>572</v>
      </c>
      <c r="D35" s="1239"/>
      <c r="E35" s="1240"/>
      <c r="F35" s="36">
        <v>0.1</v>
      </c>
      <c r="G35" s="37">
        <v>0.06</v>
      </c>
      <c r="H35" s="37">
        <v>0.51</v>
      </c>
      <c r="I35" s="37">
        <v>0.04</v>
      </c>
      <c r="J35" s="38">
        <v>0.28999999999999998</v>
      </c>
      <c r="K35" s="22"/>
      <c r="L35" s="22"/>
      <c r="M35" s="22"/>
      <c r="N35" s="22"/>
      <c r="O35" s="22"/>
      <c r="P35" s="22"/>
    </row>
    <row r="36" spans="1:16" ht="39" customHeight="1" x14ac:dyDescent="0.15">
      <c r="A36" s="22"/>
      <c r="B36" s="35"/>
      <c r="C36" s="1238" t="s">
        <v>573</v>
      </c>
      <c r="D36" s="1239"/>
      <c r="E36" s="1240"/>
      <c r="F36" s="36">
        <v>2.89</v>
      </c>
      <c r="G36" s="37">
        <v>3.35</v>
      </c>
      <c r="H36" s="37">
        <v>0.12</v>
      </c>
      <c r="I36" s="37">
        <v>0.33</v>
      </c>
      <c r="J36" s="38">
        <v>0.23</v>
      </c>
      <c r="K36" s="22"/>
      <c r="L36" s="22"/>
      <c r="M36" s="22"/>
      <c r="N36" s="22"/>
      <c r="O36" s="22"/>
      <c r="P36" s="22"/>
    </row>
    <row r="37" spans="1:16" ht="39" customHeight="1" x14ac:dyDescent="0.15">
      <c r="A37" s="22"/>
      <c r="B37" s="35"/>
      <c r="C37" s="1238" t="s">
        <v>574</v>
      </c>
      <c r="D37" s="1239"/>
      <c r="E37" s="1240"/>
      <c r="F37" s="36">
        <v>0.04</v>
      </c>
      <c r="G37" s="37">
        <v>0.05</v>
      </c>
      <c r="H37" s="37">
        <v>0.05</v>
      </c>
      <c r="I37" s="37">
        <v>0.06</v>
      </c>
      <c r="J37" s="38">
        <v>0.05</v>
      </c>
      <c r="K37" s="22"/>
      <c r="L37" s="22"/>
      <c r="M37" s="22"/>
      <c r="N37" s="22"/>
      <c r="O37" s="22"/>
      <c r="P37" s="22"/>
    </row>
    <row r="38" spans="1:16" ht="39" customHeight="1" x14ac:dyDescent="0.15">
      <c r="A38" s="22"/>
      <c r="B38" s="35"/>
      <c r="C38" s="1238" t="s">
        <v>575</v>
      </c>
      <c r="D38" s="1239"/>
      <c r="E38" s="1240"/>
      <c r="F38" s="36">
        <v>0</v>
      </c>
      <c r="G38" s="37">
        <v>0.05</v>
      </c>
      <c r="H38" s="37">
        <v>0.1</v>
      </c>
      <c r="I38" s="37">
        <v>0</v>
      </c>
      <c r="J38" s="38">
        <v>0</v>
      </c>
      <c r="K38" s="22"/>
      <c r="L38" s="22"/>
      <c r="M38" s="22"/>
      <c r="N38" s="22"/>
      <c r="O38" s="22"/>
      <c r="P38" s="22"/>
    </row>
    <row r="39" spans="1:16" ht="39" customHeight="1" x14ac:dyDescent="0.15">
      <c r="A39" s="22"/>
      <c r="B39" s="35"/>
      <c r="C39" s="1238" t="s">
        <v>576</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577</v>
      </c>
      <c r="D40" s="1239"/>
      <c r="E40" s="1240"/>
      <c r="F40" s="36">
        <v>0</v>
      </c>
      <c r="G40" s="37">
        <v>0.39</v>
      </c>
      <c r="H40" s="37">
        <v>0.08</v>
      </c>
      <c r="I40" s="37">
        <v>0.11</v>
      </c>
      <c r="J40" s="38">
        <v>0</v>
      </c>
      <c r="K40" s="22"/>
      <c r="L40" s="22"/>
      <c r="M40" s="22"/>
      <c r="N40" s="22"/>
      <c r="O40" s="22"/>
      <c r="P40" s="22"/>
    </row>
    <row r="41" spans="1:16" ht="39" customHeight="1" x14ac:dyDescent="0.15">
      <c r="A41" s="22"/>
      <c r="B41" s="35"/>
      <c r="C41" s="1238" t="s">
        <v>578</v>
      </c>
      <c r="D41" s="1239"/>
      <c r="E41" s="1240"/>
      <c r="F41" s="36">
        <v>0.03</v>
      </c>
      <c r="G41" s="37">
        <v>0</v>
      </c>
      <c r="H41" s="37">
        <v>0</v>
      </c>
      <c r="I41" s="37">
        <v>0</v>
      </c>
      <c r="J41" s="38">
        <v>0</v>
      </c>
      <c r="K41" s="22"/>
      <c r="L41" s="22"/>
      <c r="M41" s="22"/>
      <c r="N41" s="22"/>
      <c r="O41" s="22"/>
      <c r="P41" s="22"/>
    </row>
    <row r="42" spans="1:16" ht="39" customHeight="1" x14ac:dyDescent="0.15">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580</v>
      </c>
      <c r="D43" s="1242"/>
      <c r="E43" s="1243"/>
      <c r="F43" s="41">
        <v>0.03</v>
      </c>
      <c r="G43" s="42">
        <v>0.15</v>
      </c>
      <c r="H43" s="42">
        <v>11.18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1qPkLrg60bKPvuLpZIr09V32ZHB4uU5oCW5HgLLFWZq6+MXl9s3GbmnrmrrHNnicbhZQueL0PdiEI78SVBguQ==" saltValue="msFvtZ11F1IfHRMVNsYy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1725</v>
      </c>
      <c r="L45" s="60">
        <v>1740</v>
      </c>
      <c r="M45" s="60">
        <v>1645</v>
      </c>
      <c r="N45" s="60">
        <v>1598</v>
      </c>
      <c r="O45" s="61">
        <v>1574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48"/>
      <c r="C48" s="1249"/>
      <c r="D48" s="62"/>
      <c r="E48" s="1254" t="s">
        <v>15</v>
      </c>
      <c r="F48" s="1254"/>
      <c r="G48" s="1254"/>
      <c r="H48" s="1254"/>
      <c r="I48" s="1254"/>
      <c r="J48" s="1255"/>
      <c r="K48" s="63">
        <v>789</v>
      </c>
      <c r="L48" s="64">
        <v>806</v>
      </c>
      <c r="M48" s="64">
        <v>846</v>
      </c>
      <c r="N48" s="64">
        <v>1011</v>
      </c>
      <c r="O48" s="65">
        <v>1044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13</v>
      </c>
      <c r="L49" s="64">
        <v>14</v>
      </c>
      <c r="M49" s="64">
        <v>25</v>
      </c>
      <c r="N49" s="64">
        <v>24</v>
      </c>
      <c r="O49" s="65">
        <v>26</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v>5</v>
      </c>
      <c r="M50" s="64" t="s">
        <v>522</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1682</v>
      </c>
      <c r="L52" s="64">
        <v>1704</v>
      </c>
      <c r="M52" s="64">
        <v>1676</v>
      </c>
      <c r="N52" s="64">
        <v>1644</v>
      </c>
      <c r="O52" s="65">
        <v>1672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846</v>
      </c>
      <c r="L53" s="69">
        <v>861</v>
      </c>
      <c r="M53" s="69">
        <v>840</v>
      </c>
      <c r="N53" s="69">
        <v>989</v>
      </c>
      <c r="O53" s="70">
        <v>972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384" t="s">
        <v>612</v>
      </c>
      <c r="L57" s="385" t="s">
        <v>522</v>
      </c>
      <c r="M57" s="385" t="s">
        <v>522</v>
      </c>
      <c r="N57" s="385" t="s">
        <v>522</v>
      </c>
      <c r="O57" s="386" t="s">
        <v>522</v>
      </c>
    </row>
    <row r="58" spans="1:21" ht="31.5" customHeight="1" thickBot="1" x14ac:dyDescent="0.2">
      <c r="B58" s="1264"/>
      <c r="C58" s="1265"/>
      <c r="D58" s="1269" t="s">
        <v>27</v>
      </c>
      <c r="E58" s="1270"/>
      <c r="F58" s="1270"/>
      <c r="G58" s="1270"/>
      <c r="H58" s="1270"/>
      <c r="I58" s="1270"/>
      <c r="J58" s="1271"/>
      <c r="K58" s="82" t="s">
        <v>612</v>
      </c>
      <c r="L58" s="83" t="s">
        <v>612</v>
      </c>
      <c r="M58" s="83" t="s">
        <v>612</v>
      </c>
      <c r="N58" s="83" t="s">
        <v>612</v>
      </c>
      <c r="O58" s="84" t="s">
        <v>612</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xr5MR8F+bb/1brQvGIE4VBHDdGOUQM8I7rRPcfeNjzv0CqMzejwWiD+JAfvMVkvHY4TIw3bXsyunbLFD35IQ==" saltValue="NU8W1i2LvuOEso3T42CW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563</v>
      </c>
      <c r="J40" s="96" t="s">
        <v>564</v>
      </c>
      <c r="K40" s="96" t="s">
        <v>565</v>
      </c>
      <c r="L40" s="96" t="s">
        <v>566</v>
      </c>
      <c r="M40" s="97" t="s">
        <v>567</v>
      </c>
    </row>
    <row r="41" spans="2:13" ht="27.75" customHeight="1" x14ac:dyDescent="0.15">
      <c r="B41" s="1272" t="s">
        <v>30</v>
      </c>
      <c r="C41" s="1273"/>
      <c r="D41" s="98"/>
      <c r="E41" s="1278" t="s">
        <v>31</v>
      </c>
      <c r="F41" s="1278"/>
      <c r="G41" s="1278"/>
      <c r="H41" s="1279"/>
      <c r="I41" s="99">
        <v>13341</v>
      </c>
      <c r="J41" s="100">
        <v>13490</v>
      </c>
      <c r="K41" s="100">
        <v>14205</v>
      </c>
      <c r="L41" s="100">
        <v>14400</v>
      </c>
      <c r="M41" s="101">
        <v>13958</v>
      </c>
    </row>
    <row r="42" spans="2:13" ht="27.75" customHeight="1" x14ac:dyDescent="0.15">
      <c r="B42" s="1274"/>
      <c r="C42" s="1275"/>
      <c r="D42" s="102"/>
      <c r="E42" s="1280" t="s">
        <v>32</v>
      </c>
      <c r="F42" s="1280"/>
      <c r="G42" s="1280"/>
      <c r="H42" s="1281"/>
      <c r="I42" s="103">
        <v>8</v>
      </c>
      <c r="J42" s="104">
        <v>4</v>
      </c>
      <c r="K42" s="104" t="s">
        <v>522</v>
      </c>
      <c r="L42" s="104" t="s">
        <v>522</v>
      </c>
      <c r="M42" s="105" t="s">
        <v>522</v>
      </c>
    </row>
    <row r="43" spans="2:13" ht="27.75" customHeight="1" x14ac:dyDescent="0.15">
      <c r="B43" s="1274"/>
      <c r="C43" s="1275"/>
      <c r="D43" s="102"/>
      <c r="E43" s="1280" t="s">
        <v>33</v>
      </c>
      <c r="F43" s="1280"/>
      <c r="G43" s="1280"/>
      <c r="H43" s="1281"/>
      <c r="I43" s="103">
        <v>12613</v>
      </c>
      <c r="J43" s="104">
        <v>11861</v>
      </c>
      <c r="K43" s="104">
        <v>11542</v>
      </c>
      <c r="L43" s="104">
        <v>11360</v>
      </c>
      <c r="M43" s="105">
        <v>11421</v>
      </c>
    </row>
    <row r="44" spans="2:13" ht="27.75" customHeight="1" x14ac:dyDescent="0.15">
      <c r="B44" s="1274"/>
      <c r="C44" s="1275"/>
      <c r="D44" s="102"/>
      <c r="E44" s="1280" t="s">
        <v>34</v>
      </c>
      <c r="F44" s="1280"/>
      <c r="G44" s="1280"/>
      <c r="H44" s="1281"/>
      <c r="I44" s="103">
        <v>84</v>
      </c>
      <c r="J44" s="104">
        <v>190</v>
      </c>
      <c r="K44" s="104">
        <v>214</v>
      </c>
      <c r="L44" s="104">
        <v>283</v>
      </c>
      <c r="M44" s="105">
        <v>260</v>
      </c>
    </row>
    <row r="45" spans="2:13" ht="27.75" customHeight="1" x14ac:dyDescent="0.15">
      <c r="B45" s="1274"/>
      <c r="C45" s="1275"/>
      <c r="D45" s="102"/>
      <c r="E45" s="1280" t="s">
        <v>35</v>
      </c>
      <c r="F45" s="1280"/>
      <c r="G45" s="1280"/>
      <c r="H45" s="1281"/>
      <c r="I45" s="103">
        <v>1642</v>
      </c>
      <c r="J45" s="104">
        <v>1558</v>
      </c>
      <c r="K45" s="104">
        <v>1639</v>
      </c>
      <c r="L45" s="104">
        <v>1639</v>
      </c>
      <c r="M45" s="105">
        <v>1546</v>
      </c>
    </row>
    <row r="46" spans="2:13" ht="27.75" customHeight="1" x14ac:dyDescent="0.15">
      <c r="B46" s="1274"/>
      <c r="C46" s="1275"/>
      <c r="D46" s="106"/>
      <c r="E46" s="1280" t="s">
        <v>36</v>
      </c>
      <c r="F46" s="1280"/>
      <c r="G46" s="1280"/>
      <c r="H46" s="1281"/>
      <c r="I46" s="103" t="s">
        <v>522</v>
      </c>
      <c r="J46" s="104" t="s">
        <v>522</v>
      </c>
      <c r="K46" s="104" t="s">
        <v>522</v>
      </c>
      <c r="L46" s="104" t="s">
        <v>522</v>
      </c>
      <c r="M46" s="105" t="s">
        <v>522</v>
      </c>
    </row>
    <row r="47" spans="2:13" ht="27.75" customHeight="1" x14ac:dyDescent="0.15">
      <c r="B47" s="1274"/>
      <c r="C47" s="1275"/>
      <c r="D47" s="107"/>
      <c r="E47" s="1282" t="s">
        <v>37</v>
      </c>
      <c r="F47" s="1283"/>
      <c r="G47" s="1283"/>
      <c r="H47" s="1284"/>
      <c r="I47" s="103" t="s">
        <v>522</v>
      </c>
      <c r="J47" s="104" t="s">
        <v>522</v>
      </c>
      <c r="K47" s="104" t="s">
        <v>522</v>
      </c>
      <c r="L47" s="104" t="s">
        <v>522</v>
      </c>
      <c r="M47" s="105" t="s">
        <v>522</v>
      </c>
    </row>
    <row r="48" spans="2:13" ht="27.75" customHeight="1" x14ac:dyDescent="0.15">
      <c r="B48" s="1274"/>
      <c r="C48" s="1275"/>
      <c r="D48" s="102"/>
      <c r="E48" s="1280" t="s">
        <v>38</v>
      </c>
      <c r="F48" s="1280"/>
      <c r="G48" s="1280"/>
      <c r="H48" s="1281"/>
      <c r="I48" s="103" t="s">
        <v>522</v>
      </c>
      <c r="J48" s="104" t="s">
        <v>522</v>
      </c>
      <c r="K48" s="104" t="s">
        <v>522</v>
      </c>
      <c r="L48" s="104" t="s">
        <v>522</v>
      </c>
      <c r="M48" s="105" t="s">
        <v>522</v>
      </c>
    </row>
    <row r="49" spans="2:13" ht="27.75" customHeight="1" x14ac:dyDescent="0.15">
      <c r="B49" s="1276"/>
      <c r="C49" s="1277"/>
      <c r="D49" s="102"/>
      <c r="E49" s="1280" t="s">
        <v>39</v>
      </c>
      <c r="F49" s="1280"/>
      <c r="G49" s="1280"/>
      <c r="H49" s="1281"/>
      <c r="I49" s="103" t="s">
        <v>522</v>
      </c>
      <c r="J49" s="104" t="s">
        <v>522</v>
      </c>
      <c r="K49" s="104" t="s">
        <v>522</v>
      </c>
      <c r="L49" s="104" t="s">
        <v>522</v>
      </c>
      <c r="M49" s="105" t="s">
        <v>522</v>
      </c>
    </row>
    <row r="50" spans="2:13" ht="27.75" customHeight="1" x14ac:dyDescent="0.15">
      <c r="B50" s="1285" t="s">
        <v>40</v>
      </c>
      <c r="C50" s="1286"/>
      <c r="D50" s="108"/>
      <c r="E50" s="1280" t="s">
        <v>41</v>
      </c>
      <c r="F50" s="1280"/>
      <c r="G50" s="1280"/>
      <c r="H50" s="1281"/>
      <c r="I50" s="103">
        <v>3249</v>
      </c>
      <c r="J50" s="104">
        <v>3549</v>
      </c>
      <c r="K50" s="104">
        <v>3808</v>
      </c>
      <c r="L50" s="104">
        <v>3574</v>
      </c>
      <c r="M50" s="105">
        <v>3486</v>
      </c>
    </row>
    <row r="51" spans="2:13" ht="27.75" customHeight="1" x14ac:dyDescent="0.15">
      <c r="B51" s="1274"/>
      <c r="C51" s="1275"/>
      <c r="D51" s="102"/>
      <c r="E51" s="1280" t="s">
        <v>42</v>
      </c>
      <c r="F51" s="1280"/>
      <c r="G51" s="1280"/>
      <c r="H51" s="1281"/>
      <c r="I51" s="103">
        <v>522</v>
      </c>
      <c r="J51" s="104">
        <v>491</v>
      </c>
      <c r="K51" s="104">
        <v>440</v>
      </c>
      <c r="L51" s="104">
        <v>394</v>
      </c>
      <c r="M51" s="105">
        <v>328</v>
      </c>
    </row>
    <row r="52" spans="2:13" ht="27.75" customHeight="1" x14ac:dyDescent="0.15">
      <c r="B52" s="1276"/>
      <c r="C52" s="1277"/>
      <c r="D52" s="102"/>
      <c r="E52" s="1280" t="s">
        <v>43</v>
      </c>
      <c r="F52" s="1280"/>
      <c r="G52" s="1280"/>
      <c r="H52" s="1281"/>
      <c r="I52" s="103">
        <v>16343</v>
      </c>
      <c r="J52" s="104">
        <v>17358</v>
      </c>
      <c r="K52" s="104">
        <v>17756</v>
      </c>
      <c r="L52" s="104">
        <v>17519</v>
      </c>
      <c r="M52" s="105">
        <v>16938</v>
      </c>
    </row>
    <row r="53" spans="2:13" ht="27.75" customHeight="1" thickBot="1" x14ac:dyDescent="0.2">
      <c r="B53" s="1287" t="s">
        <v>44</v>
      </c>
      <c r="C53" s="1288"/>
      <c r="D53" s="109"/>
      <c r="E53" s="1289" t="s">
        <v>45</v>
      </c>
      <c r="F53" s="1289"/>
      <c r="G53" s="1289"/>
      <c r="H53" s="1290"/>
      <c r="I53" s="110">
        <v>7575</v>
      </c>
      <c r="J53" s="111">
        <v>5705</v>
      </c>
      <c r="K53" s="111">
        <v>5597</v>
      </c>
      <c r="L53" s="111">
        <v>6196</v>
      </c>
      <c r="M53" s="112">
        <v>6433</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CvQmY9NakGkESwviIof4MK3jEjnN3c6qq4sGL0zRqQ+8eyYi8DLftHUo5SvMvLFPE0pf++365KaLraJZqlkIw==" saltValue="8N2Lpj27cDNiO6H6AaTL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565</v>
      </c>
      <c r="G54" s="121" t="s">
        <v>566</v>
      </c>
      <c r="H54" s="122" t="s">
        <v>567</v>
      </c>
    </row>
    <row r="55" spans="2:8" ht="52.5" customHeight="1" x14ac:dyDescent="0.15">
      <c r="B55" s="123"/>
      <c r="C55" s="1299" t="s">
        <v>48</v>
      </c>
      <c r="D55" s="1299"/>
      <c r="E55" s="1300"/>
      <c r="F55" s="124">
        <v>2024</v>
      </c>
      <c r="G55" s="124">
        <v>1831</v>
      </c>
      <c r="H55" s="125">
        <v>1745</v>
      </c>
    </row>
    <row r="56" spans="2:8" ht="52.5" customHeight="1" x14ac:dyDescent="0.15">
      <c r="B56" s="126"/>
      <c r="C56" s="1301" t="s">
        <v>49</v>
      </c>
      <c r="D56" s="1301"/>
      <c r="E56" s="1302"/>
      <c r="F56" s="127">
        <v>492</v>
      </c>
      <c r="G56" s="127">
        <v>493</v>
      </c>
      <c r="H56" s="128">
        <v>493</v>
      </c>
    </row>
    <row r="57" spans="2:8" ht="53.25" customHeight="1" x14ac:dyDescent="0.15">
      <c r="B57" s="126"/>
      <c r="C57" s="1303" t="s">
        <v>50</v>
      </c>
      <c r="D57" s="1303"/>
      <c r="E57" s="1304"/>
      <c r="F57" s="129">
        <v>2688</v>
      </c>
      <c r="G57" s="129">
        <v>2631</v>
      </c>
      <c r="H57" s="130">
        <v>2617</v>
      </c>
    </row>
    <row r="58" spans="2:8" ht="45.75" customHeight="1" x14ac:dyDescent="0.15">
      <c r="B58" s="131"/>
      <c r="C58" s="1291" t="s">
        <v>607</v>
      </c>
      <c r="D58" s="1292"/>
      <c r="E58" s="1293"/>
      <c r="F58" s="380">
        <v>2000</v>
      </c>
      <c r="G58" s="381">
        <v>1992</v>
      </c>
      <c r="H58" s="132">
        <v>2004</v>
      </c>
    </row>
    <row r="59" spans="2:8" ht="45.75" customHeight="1" x14ac:dyDescent="0.15">
      <c r="B59" s="131"/>
      <c r="C59" s="1291" t="s">
        <v>608</v>
      </c>
      <c r="D59" s="1292"/>
      <c r="E59" s="1293"/>
      <c r="F59" s="380">
        <v>143</v>
      </c>
      <c r="G59" s="381">
        <v>137</v>
      </c>
      <c r="H59" s="132">
        <v>134</v>
      </c>
    </row>
    <row r="60" spans="2:8" ht="45.75" customHeight="1" x14ac:dyDescent="0.15">
      <c r="B60" s="131"/>
      <c r="C60" s="1291" t="s">
        <v>609</v>
      </c>
      <c r="D60" s="1292"/>
      <c r="E60" s="1293"/>
      <c r="F60" s="380">
        <v>127</v>
      </c>
      <c r="G60" s="381">
        <v>126</v>
      </c>
      <c r="H60" s="132">
        <v>126</v>
      </c>
    </row>
    <row r="61" spans="2:8" ht="45.75" customHeight="1" x14ac:dyDescent="0.15">
      <c r="B61" s="131"/>
      <c r="C61" s="1291" t="s">
        <v>610</v>
      </c>
      <c r="D61" s="1292"/>
      <c r="E61" s="1293"/>
      <c r="F61" s="380">
        <v>126</v>
      </c>
      <c r="G61" s="381">
        <v>126</v>
      </c>
      <c r="H61" s="132">
        <v>124</v>
      </c>
    </row>
    <row r="62" spans="2:8" ht="45.75" customHeight="1" thickBot="1" x14ac:dyDescent="0.2">
      <c r="B62" s="133"/>
      <c r="C62" s="1294" t="s">
        <v>611</v>
      </c>
      <c r="D62" s="1295"/>
      <c r="E62" s="1296"/>
      <c r="F62" s="382">
        <v>98</v>
      </c>
      <c r="G62" s="383">
        <v>87</v>
      </c>
      <c r="H62" s="134">
        <v>82</v>
      </c>
    </row>
    <row r="63" spans="2:8" ht="52.5" customHeight="1" thickBot="1" x14ac:dyDescent="0.2">
      <c r="B63" s="135"/>
      <c r="C63" s="1297" t="s">
        <v>51</v>
      </c>
      <c r="D63" s="1297"/>
      <c r="E63" s="1298"/>
      <c r="F63" s="136">
        <v>5204</v>
      </c>
      <c r="G63" s="136">
        <v>4955</v>
      </c>
      <c r="H63" s="137">
        <v>4855</v>
      </c>
    </row>
    <row r="64" spans="2:8" ht="15" customHeight="1" x14ac:dyDescent="0.15"/>
    <row r="65" ht="0" hidden="1" customHeight="1" x14ac:dyDescent="0.15"/>
    <row r="66" ht="0" hidden="1" customHeight="1" x14ac:dyDescent="0.15"/>
  </sheetData>
  <sheetProtection algorithmName="SHA-512" hashValue="Svum+SR5zdeeH9riVx9UlCnQYCrwdxDygeA6Dk9e8gUd/JQ/+yndN+/IaSNCZos1hRh0S+TJIB79NwkyA4GyYw==" saltValue="qF4T5BXC951+y53St0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5"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86"/>
      <c r="DG10" s="286"/>
      <c r="DH10" s="286"/>
      <c r="DI10" s="286"/>
      <c r="DJ10" s="286"/>
      <c r="DK10" s="286"/>
      <c r="DL10" s="286"/>
      <c r="DM10" s="286"/>
      <c r="DN10" s="286"/>
      <c r="DO10" s="286"/>
      <c r="DP10" s="286"/>
      <c r="DQ10" s="286"/>
      <c r="DR10" s="286"/>
      <c r="DS10" s="286"/>
      <c r="DT10" s="286"/>
      <c r="DU10" s="286"/>
      <c r="DV10" s="286"/>
      <c r="DW10" s="286"/>
      <c r="EM10" s="285" t="s">
        <v>613</v>
      </c>
    </row>
    <row r="11" spans="1:143" s="285"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86"/>
      <c r="DG12" s="286"/>
      <c r="DH12" s="286"/>
      <c r="DI12" s="286"/>
      <c r="DJ12" s="286"/>
      <c r="DK12" s="286"/>
      <c r="DL12" s="286"/>
      <c r="DM12" s="286"/>
      <c r="DN12" s="286"/>
      <c r="DO12" s="286"/>
      <c r="DP12" s="286"/>
      <c r="DQ12" s="286"/>
      <c r="DR12" s="286"/>
      <c r="DS12" s="286"/>
      <c r="DT12" s="286"/>
      <c r="DU12" s="286"/>
      <c r="DV12" s="286"/>
      <c r="DW12" s="286"/>
      <c r="EM12" s="285" t="s">
        <v>613</v>
      </c>
    </row>
    <row r="13" spans="1:143" s="285"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614</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615</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6"/>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6"/>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6"/>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6"/>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617</v>
      </c>
    </row>
    <row r="50" spans="1:109" x14ac:dyDescent="0.15">
      <c r="B50" s="396"/>
      <c r="G50" s="1305"/>
      <c r="H50" s="1305"/>
      <c r="I50" s="1305"/>
      <c r="J50" s="1305"/>
      <c r="K50" s="406"/>
      <c r="L50" s="406"/>
      <c r="M50" s="407"/>
      <c r="N50" s="407"/>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x14ac:dyDescent="0.15">
      <c r="B51" s="396"/>
      <c r="G51" s="1323"/>
      <c r="H51" s="1323"/>
      <c r="I51" s="1324"/>
      <c r="J51" s="1324"/>
      <c r="K51" s="1322"/>
      <c r="L51" s="1322"/>
      <c r="M51" s="1322"/>
      <c r="N51" s="1322"/>
      <c r="AM51" s="405"/>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93.5</v>
      </c>
      <c r="BY51" s="1311"/>
      <c r="BZ51" s="1311"/>
      <c r="CA51" s="1311"/>
      <c r="CB51" s="1311"/>
      <c r="CC51" s="1311"/>
      <c r="CD51" s="1311"/>
      <c r="CE51" s="1311"/>
      <c r="CF51" s="1311">
        <v>93.6</v>
      </c>
      <c r="CG51" s="1311"/>
      <c r="CH51" s="1311"/>
      <c r="CI51" s="1311"/>
      <c r="CJ51" s="1311"/>
      <c r="CK51" s="1311"/>
      <c r="CL51" s="1311"/>
      <c r="CM51" s="1311"/>
      <c r="CN51" s="1311">
        <v>105.5</v>
      </c>
      <c r="CO51" s="1311"/>
      <c r="CP51" s="1311"/>
      <c r="CQ51" s="1311"/>
      <c r="CR51" s="1311"/>
      <c r="CS51" s="1311"/>
      <c r="CT51" s="1311"/>
      <c r="CU51" s="1311"/>
      <c r="CV51" s="1310"/>
      <c r="CW51" s="1311"/>
      <c r="CX51" s="1311"/>
      <c r="CY51" s="1311"/>
      <c r="CZ51" s="1311"/>
      <c r="DA51" s="1311"/>
      <c r="DB51" s="1311"/>
      <c r="DC51" s="1311"/>
    </row>
    <row r="52" spans="1:109" x14ac:dyDescent="0.15">
      <c r="B52" s="396"/>
      <c r="G52" s="1323"/>
      <c r="H52" s="1323"/>
      <c r="I52" s="1324"/>
      <c r="J52" s="1324"/>
      <c r="K52" s="1322"/>
      <c r="L52" s="1322"/>
      <c r="M52" s="1322"/>
      <c r="N52" s="1322"/>
      <c r="AM52" s="405"/>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4"/>
      <c r="B53" s="396"/>
      <c r="G53" s="1323"/>
      <c r="H53" s="1323"/>
      <c r="I53" s="1305"/>
      <c r="J53" s="1305"/>
      <c r="K53" s="1322"/>
      <c r="L53" s="1322"/>
      <c r="M53" s="1322"/>
      <c r="N53" s="1322"/>
      <c r="AM53" s="405"/>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60.1</v>
      </c>
      <c r="BY53" s="1311"/>
      <c r="BZ53" s="1311"/>
      <c r="CA53" s="1311"/>
      <c r="CB53" s="1311"/>
      <c r="CC53" s="1311"/>
      <c r="CD53" s="1311"/>
      <c r="CE53" s="1311"/>
      <c r="CF53" s="1311">
        <v>63.5</v>
      </c>
      <c r="CG53" s="1311"/>
      <c r="CH53" s="1311"/>
      <c r="CI53" s="1311"/>
      <c r="CJ53" s="1311"/>
      <c r="CK53" s="1311"/>
      <c r="CL53" s="1311"/>
      <c r="CM53" s="1311"/>
      <c r="CN53" s="1311">
        <v>64.599999999999994</v>
      </c>
      <c r="CO53" s="1311"/>
      <c r="CP53" s="1311"/>
      <c r="CQ53" s="1311"/>
      <c r="CR53" s="1311"/>
      <c r="CS53" s="1311"/>
      <c r="CT53" s="1311"/>
      <c r="CU53" s="1311"/>
      <c r="CV53" s="1310"/>
      <c r="CW53" s="1311"/>
      <c r="CX53" s="1311"/>
      <c r="CY53" s="1311"/>
      <c r="CZ53" s="1311"/>
      <c r="DA53" s="1311"/>
      <c r="DB53" s="1311"/>
      <c r="DC53" s="1311"/>
    </row>
    <row r="54" spans="1:109" x14ac:dyDescent="0.15">
      <c r="A54" s="404"/>
      <c r="B54" s="396"/>
      <c r="G54" s="1323"/>
      <c r="H54" s="1323"/>
      <c r="I54" s="1305"/>
      <c r="J54" s="1305"/>
      <c r="K54" s="1322"/>
      <c r="L54" s="1322"/>
      <c r="M54" s="1322"/>
      <c r="N54" s="1322"/>
      <c r="AM54" s="405"/>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4"/>
      <c r="B55" s="396"/>
      <c r="G55" s="1305"/>
      <c r="H55" s="1305"/>
      <c r="I55" s="1305"/>
      <c r="J55" s="1305"/>
      <c r="K55" s="1322"/>
      <c r="L55" s="1322"/>
      <c r="M55" s="1322"/>
      <c r="N55" s="1322"/>
      <c r="AN55" s="1309" t="s">
        <v>621</v>
      </c>
      <c r="AO55" s="1309"/>
      <c r="AP55" s="1309"/>
      <c r="AQ55" s="1309"/>
      <c r="AR55" s="1309"/>
      <c r="AS55" s="1309"/>
      <c r="AT55" s="1309"/>
      <c r="AU55" s="1309"/>
      <c r="AV55" s="1309"/>
      <c r="AW55" s="1309"/>
      <c r="AX55" s="1309"/>
      <c r="AY55" s="1309"/>
      <c r="AZ55" s="1309"/>
      <c r="BA55" s="1309"/>
      <c r="BB55" s="1312" t="s">
        <v>619</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20.2</v>
      </c>
      <c r="BY55" s="1311"/>
      <c r="BZ55" s="1311"/>
      <c r="CA55" s="1311"/>
      <c r="CB55" s="1311"/>
      <c r="CC55" s="1311"/>
      <c r="CD55" s="1311"/>
      <c r="CE55" s="1311"/>
      <c r="CF55" s="1311">
        <v>15.5</v>
      </c>
      <c r="CG55" s="1311"/>
      <c r="CH55" s="1311"/>
      <c r="CI55" s="1311"/>
      <c r="CJ55" s="1311"/>
      <c r="CK55" s="1311"/>
      <c r="CL55" s="1311"/>
      <c r="CM55" s="1311"/>
      <c r="CN55" s="1311">
        <v>14</v>
      </c>
      <c r="CO55" s="1311"/>
      <c r="CP55" s="1311"/>
      <c r="CQ55" s="1311"/>
      <c r="CR55" s="1311"/>
      <c r="CS55" s="1311"/>
      <c r="CT55" s="1311"/>
      <c r="CU55" s="1311"/>
      <c r="CV55" s="1310"/>
      <c r="CW55" s="1311"/>
      <c r="CX55" s="1311"/>
      <c r="CY55" s="1311"/>
      <c r="CZ55" s="1311"/>
      <c r="DA55" s="1311"/>
      <c r="DB55" s="1311"/>
      <c r="DC55" s="1311"/>
    </row>
    <row r="56" spans="1:109" x14ac:dyDescent="0.15">
      <c r="A56" s="404"/>
      <c r="B56" s="396"/>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x14ac:dyDescent="0.15">
      <c r="B57" s="408"/>
      <c r="G57" s="1305"/>
      <c r="H57" s="1305"/>
      <c r="I57" s="1325"/>
      <c r="J57" s="1325"/>
      <c r="K57" s="1322"/>
      <c r="L57" s="1322"/>
      <c r="M57" s="1322"/>
      <c r="N57" s="1322"/>
      <c r="AM57" s="389"/>
      <c r="AN57" s="1309"/>
      <c r="AO57" s="1309"/>
      <c r="AP57" s="1309"/>
      <c r="AQ57" s="1309"/>
      <c r="AR57" s="1309"/>
      <c r="AS57" s="1309"/>
      <c r="AT57" s="1309"/>
      <c r="AU57" s="1309"/>
      <c r="AV57" s="1309"/>
      <c r="AW57" s="1309"/>
      <c r="AX57" s="1309"/>
      <c r="AY57" s="1309"/>
      <c r="AZ57" s="1309"/>
      <c r="BA57" s="1309"/>
      <c r="BB57" s="1312" t="s">
        <v>620</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54.5</v>
      </c>
      <c r="BY57" s="1311"/>
      <c r="BZ57" s="1311"/>
      <c r="CA57" s="1311"/>
      <c r="CB57" s="1311"/>
      <c r="CC57" s="1311"/>
      <c r="CD57" s="1311"/>
      <c r="CE57" s="1311"/>
      <c r="CF57" s="1311">
        <v>57.7</v>
      </c>
      <c r="CG57" s="1311"/>
      <c r="CH57" s="1311"/>
      <c r="CI57" s="1311"/>
      <c r="CJ57" s="1311"/>
      <c r="CK57" s="1311"/>
      <c r="CL57" s="1311"/>
      <c r="CM57" s="1311"/>
      <c r="CN57" s="1311">
        <v>57.8</v>
      </c>
      <c r="CO57" s="1311"/>
      <c r="CP57" s="1311"/>
      <c r="CQ57" s="1311"/>
      <c r="CR57" s="1311"/>
      <c r="CS57" s="1311"/>
      <c r="CT57" s="1311"/>
      <c r="CU57" s="1311"/>
      <c r="CV57" s="1310"/>
      <c r="CW57" s="1311"/>
      <c r="CX57" s="1311"/>
      <c r="CY57" s="1311"/>
      <c r="CZ57" s="1311"/>
      <c r="DA57" s="1311"/>
      <c r="DB57" s="1311"/>
      <c r="DC57" s="1311"/>
      <c r="DD57" s="409"/>
      <c r="DE57" s="408"/>
    </row>
    <row r="58" spans="1:109" s="404" customFormat="1" x14ac:dyDescent="0.15">
      <c r="A58" s="389"/>
      <c r="B58" s="408"/>
      <c r="G58" s="1305"/>
      <c r="H58" s="1305"/>
      <c r="I58" s="1325"/>
      <c r="J58" s="1325"/>
      <c r="K58" s="1322"/>
      <c r="L58" s="1322"/>
      <c r="M58" s="1322"/>
      <c r="N58" s="1322"/>
      <c r="AM58" s="389"/>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622</v>
      </c>
    </row>
    <row r="64" spans="1:109" x14ac:dyDescent="0.15">
      <c r="B64" s="396"/>
      <c r="G64" s="403"/>
      <c r="I64" s="416"/>
      <c r="J64" s="416"/>
      <c r="K64" s="416"/>
      <c r="L64" s="416"/>
      <c r="M64" s="416"/>
      <c r="N64" s="417"/>
      <c r="AM64" s="403"/>
      <c r="AN64" s="403" t="s">
        <v>615</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6"/>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6"/>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6"/>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6"/>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617</v>
      </c>
    </row>
    <row r="72" spans="2:107" x14ac:dyDescent="0.15">
      <c r="B72" s="396"/>
      <c r="G72" s="1305"/>
      <c r="H72" s="1305"/>
      <c r="I72" s="1305"/>
      <c r="J72" s="1305"/>
      <c r="K72" s="406"/>
      <c r="L72" s="406"/>
      <c r="M72" s="407"/>
      <c r="N72" s="407"/>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x14ac:dyDescent="0.15">
      <c r="B73" s="396"/>
      <c r="G73" s="1323"/>
      <c r="H73" s="1323"/>
      <c r="I73" s="1323"/>
      <c r="J73" s="1323"/>
      <c r="K73" s="1326"/>
      <c r="L73" s="1326"/>
      <c r="M73" s="1326"/>
      <c r="N73" s="1326"/>
      <c r="AM73" s="405"/>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11">
        <v>126.2</v>
      </c>
      <c r="BQ73" s="1311"/>
      <c r="BR73" s="1311"/>
      <c r="BS73" s="1311"/>
      <c r="BT73" s="1311"/>
      <c r="BU73" s="1311"/>
      <c r="BV73" s="1311"/>
      <c r="BW73" s="1311"/>
      <c r="BX73" s="1311">
        <v>93.5</v>
      </c>
      <c r="BY73" s="1311"/>
      <c r="BZ73" s="1311"/>
      <c r="CA73" s="1311"/>
      <c r="CB73" s="1311"/>
      <c r="CC73" s="1311"/>
      <c r="CD73" s="1311"/>
      <c r="CE73" s="1311"/>
      <c r="CF73" s="1311">
        <v>93.6</v>
      </c>
      <c r="CG73" s="1311"/>
      <c r="CH73" s="1311"/>
      <c r="CI73" s="1311"/>
      <c r="CJ73" s="1311"/>
      <c r="CK73" s="1311"/>
      <c r="CL73" s="1311"/>
      <c r="CM73" s="1311"/>
      <c r="CN73" s="1311">
        <v>105.5</v>
      </c>
      <c r="CO73" s="1311"/>
      <c r="CP73" s="1311"/>
      <c r="CQ73" s="1311"/>
      <c r="CR73" s="1311"/>
      <c r="CS73" s="1311"/>
      <c r="CT73" s="1311"/>
      <c r="CU73" s="1311"/>
      <c r="CV73" s="1311">
        <v>110.6</v>
      </c>
      <c r="CW73" s="1311"/>
      <c r="CX73" s="1311"/>
      <c r="CY73" s="1311"/>
      <c r="CZ73" s="1311"/>
      <c r="DA73" s="1311"/>
      <c r="DB73" s="1311"/>
      <c r="DC73" s="1311"/>
    </row>
    <row r="74" spans="2:107" x14ac:dyDescent="0.15">
      <c r="B74" s="396"/>
      <c r="G74" s="1323"/>
      <c r="H74" s="1323"/>
      <c r="I74" s="1323"/>
      <c r="J74" s="1323"/>
      <c r="K74" s="1326"/>
      <c r="L74" s="1326"/>
      <c r="M74" s="1326"/>
      <c r="N74" s="1326"/>
      <c r="AM74" s="405"/>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6"/>
      <c r="G75" s="1323"/>
      <c r="H75" s="1323"/>
      <c r="I75" s="1305"/>
      <c r="J75" s="1305"/>
      <c r="K75" s="1322"/>
      <c r="L75" s="1322"/>
      <c r="M75" s="1322"/>
      <c r="N75" s="1322"/>
      <c r="AM75" s="405"/>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11">
        <v>14.1</v>
      </c>
      <c r="BQ75" s="1311"/>
      <c r="BR75" s="1311"/>
      <c r="BS75" s="1311"/>
      <c r="BT75" s="1311"/>
      <c r="BU75" s="1311"/>
      <c r="BV75" s="1311"/>
      <c r="BW75" s="1311"/>
      <c r="BX75" s="1311">
        <v>14</v>
      </c>
      <c r="BY75" s="1311"/>
      <c r="BZ75" s="1311"/>
      <c r="CA75" s="1311"/>
      <c r="CB75" s="1311"/>
      <c r="CC75" s="1311"/>
      <c r="CD75" s="1311"/>
      <c r="CE75" s="1311"/>
      <c r="CF75" s="1311">
        <v>14</v>
      </c>
      <c r="CG75" s="1311"/>
      <c r="CH75" s="1311"/>
      <c r="CI75" s="1311"/>
      <c r="CJ75" s="1311"/>
      <c r="CK75" s="1311"/>
      <c r="CL75" s="1311"/>
      <c r="CM75" s="1311"/>
      <c r="CN75" s="1311">
        <v>14.9</v>
      </c>
      <c r="CO75" s="1311"/>
      <c r="CP75" s="1311"/>
      <c r="CQ75" s="1311"/>
      <c r="CR75" s="1311"/>
      <c r="CS75" s="1311"/>
      <c r="CT75" s="1311"/>
      <c r="CU75" s="1311"/>
      <c r="CV75" s="1311">
        <v>15.8</v>
      </c>
      <c r="CW75" s="1311"/>
      <c r="CX75" s="1311"/>
      <c r="CY75" s="1311"/>
      <c r="CZ75" s="1311"/>
      <c r="DA75" s="1311"/>
      <c r="DB75" s="1311"/>
      <c r="DC75" s="1311"/>
    </row>
    <row r="76" spans="2:107" x14ac:dyDescent="0.15">
      <c r="B76" s="396"/>
      <c r="G76" s="1323"/>
      <c r="H76" s="1323"/>
      <c r="I76" s="1305"/>
      <c r="J76" s="1305"/>
      <c r="K76" s="1322"/>
      <c r="L76" s="1322"/>
      <c r="M76" s="1322"/>
      <c r="N76" s="1322"/>
      <c r="AM76" s="405"/>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6"/>
      <c r="G77" s="1305"/>
      <c r="H77" s="1305"/>
      <c r="I77" s="1305"/>
      <c r="J77" s="1305"/>
      <c r="K77" s="1326"/>
      <c r="L77" s="1326"/>
      <c r="M77" s="1326"/>
      <c r="N77" s="1326"/>
      <c r="AN77" s="1309" t="s">
        <v>621</v>
      </c>
      <c r="AO77" s="1309"/>
      <c r="AP77" s="1309"/>
      <c r="AQ77" s="1309"/>
      <c r="AR77" s="1309"/>
      <c r="AS77" s="1309"/>
      <c r="AT77" s="1309"/>
      <c r="AU77" s="1309"/>
      <c r="AV77" s="1309"/>
      <c r="AW77" s="1309"/>
      <c r="AX77" s="1309"/>
      <c r="AY77" s="1309"/>
      <c r="AZ77" s="1309"/>
      <c r="BA77" s="1309"/>
      <c r="BB77" s="1312" t="s">
        <v>619</v>
      </c>
      <c r="BC77" s="1312"/>
      <c r="BD77" s="1312"/>
      <c r="BE77" s="1312"/>
      <c r="BF77" s="1312"/>
      <c r="BG77" s="1312"/>
      <c r="BH77" s="1312"/>
      <c r="BI77" s="1312"/>
      <c r="BJ77" s="1312"/>
      <c r="BK77" s="1312"/>
      <c r="BL77" s="1312"/>
      <c r="BM77" s="1312"/>
      <c r="BN77" s="1312"/>
      <c r="BO77" s="1312"/>
      <c r="BP77" s="1311">
        <v>20.3</v>
      </c>
      <c r="BQ77" s="1311"/>
      <c r="BR77" s="1311"/>
      <c r="BS77" s="1311"/>
      <c r="BT77" s="1311"/>
      <c r="BU77" s="1311"/>
      <c r="BV77" s="1311"/>
      <c r="BW77" s="1311"/>
      <c r="BX77" s="1311">
        <v>20.2</v>
      </c>
      <c r="BY77" s="1311"/>
      <c r="BZ77" s="1311"/>
      <c r="CA77" s="1311"/>
      <c r="CB77" s="1311"/>
      <c r="CC77" s="1311"/>
      <c r="CD77" s="1311"/>
      <c r="CE77" s="1311"/>
      <c r="CF77" s="1311">
        <v>15.5</v>
      </c>
      <c r="CG77" s="1311"/>
      <c r="CH77" s="1311"/>
      <c r="CI77" s="1311"/>
      <c r="CJ77" s="1311"/>
      <c r="CK77" s="1311"/>
      <c r="CL77" s="1311"/>
      <c r="CM77" s="1311"/>
      <c r="CN77" s="1311">
        <v>14</v>
      </c>
      <c r="CO77" s="1311"/>
      <c r="CP77" s="1311"/>
      <c r="CQ77" s="1311"/>
      <c r="CR77" s="1311"/>
      <c r="CS77" s="1311"/>
      <c r="CT77" s="1311"/>
      <c r="CU77" s="1311"/>
      <c r="CV77" s="1311">
        <v>11.4</v>
      </c>
      <c r="CW77" s="1311"/>
      <c r="CX77" s="1311"/>
      <c r="CY77" s="1311"/>
      <c r="CZ77" s="1311"/>
      <c r="DA77" s="1311"/>
      <c r="DB77" s="1311"/>
      <c r="DC77" s="1311"/>
    </row>
    <row r="78" spans="2:107" x14ac:dyDescent="0.15">
      <c r="B78" s="396"/>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6"/>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624</v>
      </c>
      <c r="BC79" s="1312"/>
      <c r="BD79" s="1312"/>
      <c r="BE79" s="1312"/>
      <c r="BF79" s="1312"/>
      <c r="BG79" s="1312"/>
      <c r="BH79" s="1312"/>
      <c r="BI79" s="1312"/>
      <c r="BJ79" s="1312"/>
      <c r="BK79" s="1312"/>
      <c r="BL79" s="1312"/>
      <c r="BM79" s="1312"/>
      <c r="BN79" s="1312"/>
      <c r="BO79" s="1312"/>
      <c r="BP79" s="1311">
        <v>7.7</v>
      </c>
      <c r="BQ79" s="1311"/>
      <c r="BR79" s="1311"/>
      <c r="BS79" s="1311"/>
      <c r="BT79" s="1311"/>
      <c r="BU79" s="1311"/>
      <c r="BV79" s="1311"/>
      <c r="BW79" s="1311"/>
      <c r="BX79" s="1311">
        <v>7.1</v>
      </c>
      <c r="BY79" s="1311"/>
      <c r="BZ79" s="1311"/>
      <c r="CA79" s="1311"/>
      <c r="CB79" s="1311"/>
      <c r="CC79" s="1311"/>
      <c r="CD79" s="1311"/>
      <c r="CE79" s="1311"/>
      <c r="CF79" s="1311">
        <v>6.6</v>
      </c>
      <c r="CG79" s="1311"/>
      <c r="CH79" s="1311"/>
      <c r="CI79" s="1311"/>
      <c r="CJ79" s="1311"/>
      <c r="CK79" s="1311"/>
      <c r="CL79" s="1311"/>
      <c r="CM79" s="1311"/>
      <c r="CN79" s="1311">
        <v>6.5</v>
      </c>
      <c r="CO79" s="1311"/>
      <c r="CP79" s="1311"/>
      <c r="CQ79" s="1311"/>
      <c r="CR79" s="1311"/>
      <c r="CS79" s="1311"/>
      <c r="CT79" s="1311"/>
      <c r="CU79" s="1311"/>
      <c r="CV79" s="1311">
        <v>6.7</v>
      </c>
      <c r="CW79" s="1311"/>
      <c r="CX79" s="1311"/>
      <c r="CY79" s="1311"/>
      <c r="CZ79" s="1311"/>
      <c r="DA79" s="1311"/>
      <c r="DB79" s="1311"/>
      <c r="DC79" s="1311"/>
    </row>
    <row r="80" spans="2:107" x14ac:dyDescent="0.15">
      <c r="B80" s="396"/>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pans="108:109" ht="13.5" hidden="1" customHeight="1" x14ac:dyDescent="0.15">
      <c r="DD97" s="389"/>
      <c r="DE97" s="389"/>
    </row>
    <row r="98" spans="108:109" ht="13.5" hidden="1" customHeight="1" x14ac:dyDescent="0.15">
      <c r="DD98" s="389"/>
      <c r="DE98" s="389"/>
    </row>
    <row r="99" spans="108:109" ht="13.5" hidden="1" customHeight="1" x14ac:dyDescent="0.15">
      <c r="DD99" s="389"/>
      <c r="DE99" s="389"/>
    </row>
    <row r="100" spans="108:109" ht="13.5" hidden="1" customHeight="1" x14ac:dyDescent="0.15">
      <c r="DD100" s="389"/>
      <c r="DE100" s="389"/>
    </row>
    <row r="101" spans="108:109" ht="13.5" hidden="1" customHeight="1" x14ac:dyDescent="0.15">
      <c r="DD101" s="389"/>
      <c r="DE101" s="389"/>
    </row>
    <row r="102" spans="108:109" ht="13.5" hidden="1" customHeight="1" x14ac:dyDescent="0.15">
      <c r="DD102" s="389"/>
      <c r="DE102" s="389"/>
    </row>
    <row r="103" spans="108:109" ht="13.5" hidden="1" customHeight="1" x14ac:dyDescent="0.15">
      <c r="DD103" s="389"/>
      <c r="DE103" s="389"/>
    </row>
    <row r="104" spans="108:109" ht="13.5" hidden="1" customHeight="1" x14ac:dyDescent="0.15">
      <c r="DD104" s="389"/>
      <c r="DE104" s="389"/>
    </row>
    <row r="105" spans="108:109" ht="13.5" hidden="1" customHeight="1" x14ac:dyDescent="0.15">
      <c r="DD105" s="389"/>
      <c r="DE105" s="389"/>
    </row>
    <row r="106" spans="108:109" ht="13.5" hidden="1" customHeight="1" x14ac:dyDescent="0.15">
      <c r="DD106" s="389"/>
      <c r="DE106" s="389"/>
    </row>
    <row r="107" spans="108:109" ht="13.5" hidden="1" customHeight="1" x14ac:dyDescent="0.15">
      <c r="DD107" s="389"/>
      <c r="DE107" s="389"/>
    </row>
    <row r="108" spans="108:109" ht="13.5" hidden="1" customHeight="1" x14ac:dyDescent="0.15">
      <c r="DD108" s="389"/>
      <c r="DE108" s="389"/>
    </row>
    <row r="109" spans="108:109" ht="13.5" hidden="1" customHeight="1" x14ac:dyDescent="0.15">
      <c r="DD109" s="389"/>
      <c r="DE109" s="389"/>
    </row>
    <row r="110" spans="108:109" ht="13.5" hidden="1" customHeight="1" x14ac:dyDescent="0.15">
      <c r="DD110" s="389"/>
      <c r="DE110" s="389"/>
    </row>
    <row r="111" spans="108:109" ht="13.5" hidden="1" customHeight="1" x14ac:dyDescent="0.15">
      <c r="DD111" s="389"/>
      <c r="DE111" s="389"/>
    </row>
    <row r="112" spans="108:109" ht="13.5" hidden="1" customHeight="1" x14ac:dyDescent="0.15">
      <c r="DD112" s="389"/>
      <c r="DE112" s="389"/>
    </row>
    <row r="113" spans="108:109" ht="13.5" hidden="1" customHeight="1" x14ac:dyDescent="0.15">
      <c r="DD113" s="389"/>
      <c r="DE113" s="389"/>
    </row>
    <row r="114" spans="108:109" ht="13.5" hidden="1" customHeight="1" x14ac:dyDescent="0.15">
      <c r="DD114" s="389"/>
      <c r="DE114" s="389"/>
    </row>
    <row r="115" spans="108:109" ht="13.5" hidden="1" customHeight="1" x14ac:dyDescent="0.15">
      <c r="DD115" s="389"/>
      <c r="DE115" s="389"/>
    </row>
    <row r="116" spans="108:109" ht="13.5" hidden="1" customHeight="1" x14ac:dyDescent="0.15">
      <c r="DD116" s="389"/>
      <c r="DE116" s="389"/>
    </row>
    <row r="117" spans="108:109" ht="13.5" hidden="1" customHeight="1" x14ac:dyDescent="0.15">
      <c r="DD117" s="389"/>
      <c r="DE117" s="389"/>
    </row>
    <row r="118" spans="108:109" ht="13.5" hidden="1" customHeight="1" x14ac:dyDescent="0.15">
      <c r="DD118" s="389"/>
      <c r="DE118" s="389"/>
    </row>
    <row r="119" spans="108:109" ht="13.5" hidden="1" customHeight="1" x14ac:dyDescent="0.15">
      <c r="DD119" s="389"/>
      <c r="DE119" s="389"/>
    </row>
    <row r="120" spans="108:109" ht="13.5" hidden="1" customHeight="1" x14ac:dyDescent="0.15">
      <c r="DD120" s="389"/>
      <c r="DE120" s="389"/>
    </row>
    <row r="121" spans="108:109" ht="13.5" hidden="1" customHeight="1" x14ac:dyDescent="0.15">
      <c r="DD121" s="389"/>
      <c r="DE121" s="389"/>
    </row>
    <row r="122" spans="108:109" ht="13.5" hidden="1" customHeight="1" x14ac:dyDescent="0.15">
      <c r="DD122" s="389"/>
      <c r="DE122" s="389"/>
    </row>
    <row r="123" spans="108:109" ht="13.5" hidden="1" customHeight="1" x14ac:dyDescent="0.15">
      <c r="DD123" s="389"/>
      <c r="DE123" s="389"/>
    </row>
    <row r="124" spans="108:109" ht="13.5" hidden="1" customHeight="1" x14ac:dyDescent="0.15">
      <c r="DD124" s="389"/>
      <c r="DE124" s="389"/>
    </row>
    <row r="125" spans="108:109" ht="13.5" hidden="1" customHeight="1" x14ac:dyDescent="0.15">
      <c r="DD125" s="389"/>
      <c r="DE125" s="389"/>
    </row>
    <row r="126" spans="108:109" ht="13.5" hidden="1" customHeight="1" x14ac:dyDescent="0.15">
      <c r="DD126" s="389"/>
      <c r="DE126" s="389"/>
    </row>
    <row r="127" spans="108:109" ht="13.5" hidden="1" customHeight="1" x14ac:dyDescent="0.15">
      <c r="DD127" s="389"/>
      <c r="DE127" s="389"/>
    </row>
    <row r="128" spans="108:109" ht="13.5" hidden="1" customHeight="1" x14ac:dyDescent="0.15">
      <c r="DD128" s="389"/>
      <c r="DE128" s="389"/>
    </row>
    <row r="129" spans="108:109" ht="13.5" hidden="1" customHeight="1" x14ac:dyDescent="0.15">
      <c r="DD129" s="389"/>
      <c r="DE129" s="389"/>
    </row>
    <row r="130" spans="108:109" ht="13.5" hidden="1" customHeight="1" x14ac:dyDescent="0.15">
      <c r="DD130" s="389"/>
      <c r="DE130" s="389"/>
    </row>
    <row r="131" spans="108:109" ht="13.5" hidden="1" customHeight="1" x14ac:dyDescent="0.15">
      <c r="DD131" s="389"/>
      <c r="DE131" s="389"/>
    </row>
    <row r="132" spans="108:109" ht="13.5" hidden="1" customHeight="1" x14ac:dyDescent="0.15">
      <c r="DD132" s="389"/>
      <c r="DE132" s="389"/>
    </row>
    <row r="133" spans="108:109" ht="13.5" hidden="1" customHeight="1" x14ac:dyDescent="0.15">
      <c r="DD133" s="389"/>
      <c r="DE133" s="389"/>
    </row>
    <row r="134" spans="108:109" ht="13.5" hidden="1" customHeight="1" x14ac:dyDescent="0.15">
      <c r="DD134" s="389"/>
      <c r="DE134" s="389"/>
    </row>
    <row r="135" spans="108:109" ht="13.5" hidden="1" customHeight="1" x14ac:dyDescent="0.15">
      <c r="DD135" s="389"/>
      <c r="DE135" s="389"/>
    </row>
    <row r="136" spans="108:109" ht="13.5" hidden="1" customHeight="1" x14ac:dyDescent="0.15">
      <c r="DD136" s="389"/>
      <c r="DE136" s="389"/>
    </row>
    <row r="137" spans="108:109" ht="13.5" hidden="1" customHeight="1" x14ac:dyDescent="0.15">
      <c r="DD137" s="389"/>
      <c r="DE137" s="389"/>
    </row>
    <row r="138" spans="108:109" ht="13.5" hidden="1" customHeight="1" x14ac:dyDescent="0.15">
      <c r="DD138" s="389"/>
      <c r="DE138" s="389"/>
    </row>
    <row r="139" spans="108:109" ht="13.5" hidden="1" customHeight="1" x14ac:dyDescent="0.15">
      <c r="DD139" s="389"/>
      <c r="DE139" s="389"/>
    </row>
    <row r="140" spans="108:109" ht="13.5" hidden="1" customHeight="1" x14ac:dyDescent="0.15">
      <c r="DD140" s="389"/>
      <c r="DE140" s="389"/>
    </row>
    <row r="141" spans="108:109" ht="13.5" hidden="1" customHeight="1" x14ac:dyDescent="0.15">
      <c r="DD141" s="389"/>
      <c r="DE141" s="389"/>
    </row>
    <row r="142" spans="108:109" ht="13.5" hidden="1" customHeight="1" x14ac:dyDescent="0.15">
      <c r="DD142" s="389"/>
      <c r="DE142" s="389"/>
    </row>
    <row r="143" spans="108:109" ht="13.5" hidden="1" customHeight="1" x14ac:dyDescent="0.15">
      <c r="DD143" s="389"/>
      <c r="DE143" s="389"/>
    </row>
    <row r="144" spans="108:109" ht="13.5" hidden="1" customHeight="1" x14ac:dyDescent="0.15">
      <c r="DD144" s="389"/>
      <c r="DE144" s="389"/>
    </row>
    <row r="145" spans="108:109" ht="13.5" hidden="1" customHeight="1" x14ac:dyDescent="0.15">
      <c r="DD145" s="389"/>
      <c r="DE145" s="389"/>
    </row>
    <row r="146" spans="108:109" ht="13.5" hidden="1" customHeight="1" x14ac:dyDescent="0.15">
      <c r="DD146" s="389"/>
      <c r="DE146" s="389"/>
    </row>
    <row r="147" spans="108:109" ht="13.5" hidden="1" customHeight="1" x14ac:dyDescent="0.15">
      <c r="DD147" s="389"/>
      <c r="DE147" s="389"/>
    </row>
    <row r="148" spans="108:109" ht="13.5" hidden="1" customHeight="1" x14ac:dyDescent="0.15">
      <c r="DD148" s="389"/>
      <c r="DE148" s="389"/>
    </row>
    <row r="149" spans="108:109" ht="13.5" hidden="1" customHeight="1" x14ac:dyDescent="0.15">
      <c r="DD149" s="389"/>
      <c r="DE149" s="389"/>
    </row>
    <row r="150" spans="108:109" ht="13.5" hidden="1" customHeight="1" x14ac:dyDescent="0.15">
      <c r="DD150" s="389"/>
      <c r="DE150" s="389"/>
    </row>
    <row r="151" spans="108:109" ht="13.5" hidden="1" customHeight="1" x14ac:dyDescent="0.15">
      <c r="DD151" s="389"/>
      <c r="DE151" s="389"/>
    </row>
    <row r="152" spans="108:109" ht="13.5" hidden="1" customHeight="1" x14ac:dyDescent="0.15">
      <c r="DD152" s="389"/>
      <c r="DE152" s="389"/>
    </row>
    <row r="153" spans="108:109" ht="13.5" hidden="1" customHeight="1" x14ac:dyDescent="0.15">
      <c r="DD153" s="389"/>
      <c r="DE153" s="389"/>
    </row>
    <row r="154" spans="108:109" ht="13.5" hidden="1" customHeight="1" x14ac:dyDescent="0.15">
      <c r="DD154" s="389"/>
      <c r="DE154" s="389"/>
    </row>
    <row r="155" spans="108:109" ht="13.5" hidden="1" customHeight="1" x14ac:dyDescent="0.15">
      <c r="DD155" s="389"/>
      <c r="DE155" s="389"/>
    </row>
    <row r="156" spans="108:109" ht="13.5" hidden="1" customHeight="1" x14ac:dyDescent="0.15">
      <c r="DD156" s="389"/>
      <c r="DE156" s="389"/>
    </row>
    <row r="157" spans="108:109" ht="13.5" hidden="1" customHeight="1" x14ac:dyDescent="0.15">
      <c r="DD157" s="389"/>
      <c r="DE157" s="389"/>
    </row>
    <row r="158" spans="108:109" ht="13.5" hidden="1" customHeight="1" x14ac:dyDescent="0.15">
      <c r="DD158" s="389"/>
      <c r="DE158" s="389"/>
    </row>
    <row r="159" spans="108:109" ht="13.5" hidden="1" customHeight="1" x14ac:dyDescent="0.15">
      <c r="DD159" s="389"/>
      <c r="DE159" s="389"/>
    </row>
    <row r="160" spans="108:109" ht="13.5" hidden="1" customHeight="1" x14ac:dyDescent="0.15">
      <c r="DD160" s="389"/>
      <c r="DE160" s="38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2zWc8Q850qnhd65AJLmR6feEHbVTkDo1kQMSGDg/5FHMsTsCrcRt2Yuqs070Bw5Y5x6oBXzuBc/QAPfKJEkqQ==" saltValue="YjtHfk4nP3BKytg+RX5n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1" zoomScaleNormal="100" zoomScaleSheetLayoutView="70" workbookViewId="0">
      <selection activeCell="AN65" sqref="AN65:DC6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NmrRSuL0E4aHlGT4DKOf6equQjGEOHS6Iq4o4a5sVU0teog7bB5aqPEyyLxhFSOQM4wd6guVB+2VMTHzTSEA==" saltValue="YuUoS99ZZiQB1h11i/Vf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No3YRQEq//0Qkk4fDZNSzR63aTg7zj5ErJpL1bOr3bBXn2BBbhtSY197XDgbaS57bp8A73qD01nVYzwg07Vlg==" saltValue="3MjckmiMfPg9s78MvmL1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560</v>
      </c>
      <c r="G2" s="151"/>
      <c r="H2" s="152"/>
    </row>
    <row r="3" spans="1:8" x14ac:dyDescent="0.15">
      <c r="A3" s="148" t="s">
        <v>553</v>
      </c>
      <c r="B3" s="153"/>
      <c r="C3" s="154"/>
      <c r="D3" s="155">
        <v>47404</v>
      </c>
      <c r="E3" s="156"/>
      <c r="F3" s="157">
        <v>53292</v>
      </c>
      <c r="G3" s="158"/>
      <c r="H3" s="159"/>
    </row>
    <row r="4" spans="1:8" x14ac:dyDescent="0.15">
      <c r="A4" s="160"/>
      <c r="B4" s="161"/>
      <c r="C4" s="162"/>
      <c r="D4" s="163">
        <v>40019</v>
      </c>
      <c r="E4" s="164"/>
      <c r="F4" s="165">
        <v>28900</v>
      </c>
      <c r="G4" s="166"/>
      <c r="H4" s="167"/>
    </row>
    <row r="5" spans="1:8" x14ac:dyDescent="0.15">
      <c r="A5" s="148" t="s">
        <v>555</v>
      </c>
      <c r="B5" s="153"/>
      <c r="C5" s="154"/>
      <c r="D5" s="155">
        <v>74503</v>
      </c>
      <c r="E5" s="156"/>
      <c r="F5" s="157">
        <v>56894</v>
      </c>
      <c r="G5" s="158"/>
      <c r="H5" s="159"/>
    </row>
    <row r="6" spans="1:8" x14ac:dyDescent="0.15">
      <c r="A6" s="160"/>
      <c r="B6" s="161"/>
      <c r="C6" s="162"/>
      <c r="D6" s="163">
        <v>51390</v>
      </c>
      <c r="E6" s="164"/>
      <c r="F6" s="165">
        <v>32548</v>
      </c>
      <c r="G6" s="166"/>
      <c r="H6" s="167"/>
    </row>
    <row r="7" spans="1:8" x14ac:dyDescent="0.15">
      <c r="A7" s="148" t="s">
        <v>556</v>
      </c>
      <c r="B7" s="153"/>
      <c r="C7" s="154"/>
      <c r="D7" s="155">
        <v>107613</v>
      </c>
      <c r="E7" s="156"/>
      <c r="F7" s="157">
        <v>57122</v>
      </c>
      <c r="G7" s="158"/>
      <c r="H7" s="159"/>
    </row>
    <row r="8" spans="1:8" x14ac:dyDescent="0.15">
      <c r="A8" s="160"/>
      <c r="B8" s="161"/>
      <c r="C8" s="162"/>
      <c r="D8" s="163">
        <v>63649</v>
      </c>
      <c r="E8" s="164"/>
      <c r="F8" s="165">
        <v>36191</v>
      </c>
      <c r="G8" s="166"/>
      <c r="H8" s="167"/>
    </row>
    <row r="9" spans="1:8" x14ac:dyDescent="0.15">
      <c r="A9" s="148" t="s">
        <v>557</v>
      </c>
      <c r="B9" s="153"/>
      <c r="C9" s="154"/>
      <c r="D9" s="155">
        <v>69719</v>
      </c>
      <c r="E9" s="156"/>
      <c r="F9" s="157">
        <v>53655</v>
      </c>
      <c r="G9" s="158"/>
      <c r="H9" s="159"/>
    </row>
    <row r="10" spans="1:8" x14ac:dyDescent="0.15">
      <c r="A10" s="160"/>
      <c r="B10" s="161"/>
      <c r="C10" s="162"/>
      <c r="D10" s="163">
        <v>53935</v>
      </c>
      <c r="E10" s="164"/>
      <c r="F10" s="165">
        <v>32719</v>
      </c>
      <c r="G10" s="166"/>
      <c r="H10" s="167"/>
    </row>
    <row r="11" spans="1:8" x14ac:dyDescent="0.15">
      <c r="A11" s="148" t="s">
        <v>558</v>
      </c>
      <c r="B11" s="153"/>
      <c r="C11" s="154"/>
      <c r="D11" s="155">
        <v>17338</v>
      </c>
      <c r="E11" s="156"/>
      <c r="F11" s="157">
        <v>53869</v>
      </c>
      <c r="G11" s="158"/>
      <c r="H11" s="159"/>
    </row>
    <row r="12" spans="1:8" x14ac:dyDescent="0.15">
      <c r="A12" s="160"/>
      <c r="B12" s="161"/>
      <c r="C12" s="168"/>
      <c r="D12" s="163">
        <v>12603</v>
      </c>
      <c r="E12" s="164"/>
      <c r="F12" s="165">
        <v>35046</v>
      </c>
      <c r="G12" s="166"/>
      <c r="H12" s="167"/>
    </row>
    <row r="13" spans="1:8" x14ac:dyDescent="0.15">
      <c r="A13" s="148"/>
      <c r="B13" s="153"/>
      <c r="C13" s="169"/>
      <c r="D13" s="170">
        <v>63315</v>
      </c>
      <c r="E13" s="171"/>
      <c r="F13" s="172">
        <v>54966</v>
      </c>
      <c r="G13" s="173"/>
      <c r="H13" s="159"/>
    </row>
    <row r="14" spans="1:8" x14ac:dyDescent="0.15">
      <c r="A14" s="160"/>
      <c r="B14" s="161"/>
      <c r="C14" s="162"/>
      <c r="D14" s="163">
        <v>44319</v>
      </c>
      <c r="E14" s="164"/>
      <c r="F14" s="165">
        <v>33081</v>
      </c>
      <c r="G14" s="166"/>
      <c r="H14" s="167"/>
    </row>
    <row r="17" spans="1:11" x14ac:dyDescent="0.15">
      <c r="A17" s="144" t="s">
        <v>53</v>
      </c>
    </row>
    <row r="18" spans="1:11" x14ac:dyDescent="0.15">
      <c r="A18" s="174"/>
      <c r="B18" s="174" t="str">
        <f>実質収支比率等に係る経年分析!F$46</f>
        <v>H26</v>
      </c>
      <c r="C18" s="174" t="str">
        <f>実質収支比率等に係る経年分析!G$46</f>
        <v>H27</v>
      </c>
      <c r="D18" s="174" t="str">
        <f>実質収支比率等に係る経年分析!H$46</f>
        <v>H28</v>
      </c>
      <c r="E18" s="174" t="str">
        <f>実質収支比率等に係る経年分析!I$46</f>
        <v>H29</v>
      </c>
      <c r="F18" s="174" t="str">
        <f>実質収支比率等に係る経年分析!J$46</f>
        <v>H30</v>
      </c>
    </row>
    <row r="19" spans="1:11" x14ac:dyDescent="0.15">
      <c r="A19" s="174" t="s">
        <v>54</v>
      </c>
      <c r="B19" s="174">
        <f>ROUND(VALUE(SUBSTITUTE(実質収支比率等に係る経年分析!F$48,"▲","-")),2)</f>
        <v>2.9</v>
      </c>
      <c r="C19" s="174">
        <f>ROUND(VALUE(SUBSTITUTE(実質収支比率等に係る経年分析!G$48,"▲","-")),2)</f>
        <v>3.36</v>
      </c>
      <c r="D19" s="174">
        <f>ROUND(VALUE(SUBSTITUTE(実質収支比率等に係る経年分析!H$48,"▲","-")),2)</f>
        <v>0.13</v>
      </c>
      <c r="E19" s="174">
        <f>ROUND(VALUE(SUBSTITUTE(実質収支比率等に係る経年分析!I$48,"▲","-")),2)</f>
        <v>0.34</v>
      </c>
      <c r="F19" s="174">
        <f>ROUND(VALUE(SUBSTITUTE(実質収支比率等に係る経年分析!J$48,"▲","-")),2)</f>
        <v>0.24</v>
      </c>
    </row>
    <row r="20" spans="1:11" x14ac:dyDescent="0.15">
      <c r="A20" s="174" t="s">
        <v>55</v>
      </c>
      <c r="B20" s="174">
        <f>ROUND(VALUE(SUBSTITUTE(実質収支比率等に係る経年分析!F$47,"▲","-")),2)</f>
        <v>22.95</v>
      </c>
      <c r="C20" s="174">
        <f>ROUND(VALUE(SUBSTITUTE(実質収支比率等に係る経年分析!G$47,"▲","-")),2)</f>
        <v>24.35</v>
      </c>
      <c r="D20" s="174">
        <f>ROUND(VALUE(SUBSTITUTE(実質収支比率等に係る経年分析!H$47,"▲","-")),2)</f>
        <v>26.58</v>
      </c>
      <c r="E20" s="174">
        <f>ROUND(VALUE(SUBSTITUTE(実質収支比率等に係る経年分析!I$47,"▲","-")),2)</f>
        <v>24.5</v>
      </c>
      <c r="F20" s="174">
        <f>ROUND(VALUE(SUBSTITUTE(実質収支比率等に係る経年分析!J$47,"▲","-")),2)</f>
        <v>23.43</v>
      </c>
    </row>
    <row r="21" spans="1:11" x14ac:dyDescent="0.15">
      <c r="A21" s="174" t="s">
        <v>56</v>
      </c>
      <c r="B21" s="174">
        <f>IF(ISNUMBER(VALUE(SUBSTITUTE(実質収支比率等に係る経年分析!F$49,"▲","-"))),ROUND(VALUE(SUBSTITUTE(実質収支比率等に係る経年分析!F$49,"▲","-")),2),NA())</f>
        <v>0.17</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-3.23</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-1.43</v>
      </c>
    </row>
    <row r="24" spans="1:11" x14ac:dyDescent="0.15">
      <c r="A24" s="144" t="s">
        <v>57</v>
      </c>
    </row>
    <row r="25" spans="1:11" x14ac:dyDescent="0.15">
      <c r="A25" s="175"/>
      <c r="B25" s="175" t="str">
        <f>連結実質赤字比率に係る赤字・黒字の構成分析!F$33</f>
        <v>H26</v>
      </c>
      <c r="C25" s="175"/>
      <c r="D25" s="175" t="str">
        <f>連結実質赤字比率に係る赤字・黒字の構成分析!G$33</f>
        <v>H27</v>
      </c>
      <c r="E25" s="175"/>
      <c r="F25" s="175" t="str">
        <f>連結実質赤字比率に係る赤字・黒字の構成分析!H$33</f>
        <v>H28</v>
      </c>
      <c r="G25" s="175"/>
      <c r="H25" s="175" t="str">
        <f>連結実質赤字比率に係る赤字・黒字の構成分析!I$33</f>
        <v>H29</v>
      </c>
      <c r="I25" s="175"/>
      <c r="J25" s="175" t="str">
        <f>連結実質赤字比率に係る赤字・黒字の構成分析!J$33</f>
        <v>H30</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11.18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国民健康保険特別会計（直診勘定）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0.23</v>
      </c>
    </row>
    <row r="35" spans="1:16" x14ac:dyDescent="0.15">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0.28999999999999998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13.58</v>
      </c>
    </row>
    <row r="39" spans="1:16" x14ac:dyDescent="0.15">
      <c r="A39" s="144" t="s">
        <v>60</v>
      </c>
    </row>
    <row r="40" spans="1:16" x14ac:dyDescent="0.15">
      <c r="A40" s="176"/>
      <c r="B40" s="176" t="str">
        <f>'実質公債費比率（分子）の構造'!K$44</f>
        <v>H26</v>
      </c>
      <c r="C40" s="176"/>
      <c r="D40" s="176"/>
      <c r="E40" s="176" t="str">
        <f>'実質公債費比率（分子）の構造'!L$44</f>
        <v>H27</v>
      </c>
      <c r="F40" s="176"/>
      <c r="G40" s="176"/>
      <c r="H40" s="176" t="str">
        <f>'実質公債費比率（分子）の構造'!M$44</f>
        <v>H28</v>
      </c>
      <c r="I40" s="176"/>
      <c r="J40" s="176"/>
      <c r="K40" s="176" t="str">
        <f>'実質公債費比率（分子）の構造'!N$44</f>
        <v>H29</v>
      </c>
      <c r="L40" s="176"/>
      <c r="M40" s="176"/>
      <c r="N40" s="176" t="str">
        <f>'実質公債費比率（分子）の構造'!O$44</f>
        <v>H30</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1682</v>
      </c>
      <c r="E42" s="176"/>
      <c r="F42" s="176"/>
      <c r="G42" s="176">
        <f>'実質公債費比率（分子）の構造'!L$52</f>
        <v>1704</v>
      </c>
      <c r="H42" s="176"/>
      <c r="I42" s="176"/>
      <c r="J42" s="176">
        <f>'実質公債費比率（分子）の構造'!M$52</f>
        <v>1676</v>
      </c>
      <c r="K42" s="176"/>
      <c r="L42" s="176"/>
      <c r="M42" s="176">
        <f>'実質公債費比率（分子）の構造'!N$52</f>
        <v>1644</v>
      </c>
      <c r="N42" s="176"/>
      <c r="O42" s="176"/>
      <c r="P42" s="176">
        <f>'実質公債費比率（分子）の構造'!O$52</f>
        <v>1672</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v>
      </c>
      <c r="C44" s="176"/>
      <c r="D44" s="176"/>
      <c r="E44" s="176">
        <f>'実質公債費比率（分子）の構造'!L$50</f>
        <v>5</v>
      </c>
      <c r="F44" s="176"/>
      <c r="G44" s="176"/>
      <c r="H44" s="176" t="str">
        <f>'実質公債費比率（分子）の構造'!M$50</f>
        <v>-</v>
      </c>
      <c r="I44" s="176"/>
      <c r="J44" s="176"/>
      <c r="K44" s="176">
        <f>'実質公債費比率（分子）の構造'!N$50</f>
        <v>0</v>
      </c>
      <c r="L44" s="176"/>
      <c r="M44" s="176"/>
      <c r="N44" s="176">
        <f>'実質公債費比率（分子）の構造'!O$50</f>
        <v>0</v>
      </c>
      <c r="O44" s="176"/>
      <c r="P44" s="176"/>
    </row>
    <row r="45" spans="1:16" x14ac:dyDescent="0.15">
      <c r="A45" s="176" t="s">
        <v>66</v>
      </c>
      <c r="B45" s="176">
        <f>'実質公債費比率（分子）の構造'!K$49</f>
        <v>13</v>
      </c>
      <c r="C45" s="176"/>
      <c r="D45" s="176"/>
      <c r="E45" s="176">
        <f>'実質公債費比率（分子）の構造'!L$49</f>
        <v>14</v>
      </c>
      <c r="F45" s="176"/>
      <c r="G45" s="176"/>
      <c r="H45" s="176">
        <f>'実質公債費比率（分子）の構造'!M$49</f>
        <v>25</v>
      </c>
      <c r="I45" s="176"/>
      <c r="J45" s="176"/>
      <c r="K45" s="176">
        <f>'実質公債費比率（分子）の構造'!N$49</f>
        <v>24</v>
      </c>
      <c r="L45" s="176"/>
      <c r="M45" s="176"/>
      <c r="N45" s="176">
        <f>'実質公債費比率（分子）の構造'!O$49</f>
        <v>26</v>
      </c>
      <c r="O45" s="176"/>
      <c r="P45" s="176"/>
    </row>
    <row r="46" spans="1:16" x14ac:dyDescent="0.15">
      <c r="A46" s="176" t="s">
        <v>67</v>
      </c>
      <c r="B46" s="176">
        <f>'実質公債費比率（分子）の構造'!K$48</f>
        <v>789</v>
      </c>
      <c r="C46" s="176"/>
      <c r="D46" s="176"/>
      <c r="E46" s="176">
        <f>'実質公債費比率（分子）の構造'!L$48</f>
        <v>806</v>
      </c>
      <c r="F46" s="176"/>
      <c r="G46" s="176"/>
      <c r="H46" s="176">
        <f>'実質公債費比率（分子）の構造'!M$48</f>
        <v>846</v>
      </c>
      <c r="I46" s="176"/>
      <c r="J46" s="176"/>
      <c r="K46" s="176">
        <f>'実質公債費比率（分子）の構造'!N$48</f>
        <v>1011</v>
      </c>
      <c r="L46" s="176"/>
      <c r="M46" s="176"/>
      <c r="N46" s="176">
        <f>'実質公債費比率（分子）の構造'!O$48</f>
        <v>1044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1725</v>
      </c>
      <c r="C49" s="176"/>
      <c r="D49" s="176"/>
      <c r="E49" s="176">
        <f>'実質公債費比率（分子）の構造'!L$45</f>
        <v>1740</v>
      </c>
      <c r="F49" s="176"/>
      <c r="G49" s="176"/>
      <c r="H49" s="176">
        <f>'実質公債費比率（分子）の構造'!M$45</f>
        <v>1645</v>
      </c>
      <c r="I49" s="176"/>
      <c r="J49" s="176"/>
      <c r="K49" s="176">
        <f>'実質公債費比率（分子）の構造'!N$45</f>
        <v>1598</v>
      </c>
      <c r="L49" s="176"/>
      <c r="M49" s="176"/>
      <c r="N49" s="176">
        <f>'実質公債費比率（分子）の構造'!O$45</f>
        <v>1574</v>
      </c>
      <c r="O49" s="176"/>
      <c r="P49" s="176"/>
    </row>
    <row r="50" spans="1:16" x14ac:dyDescent="0.15">
      <c r="A50" s="176" t="s">
        <v>71</v>
      </c>
      <c r="B50" s="176" t="e">
        <f>NA()</f>
        <v>#N/A</v>
      </c>
      <c r="C50" s="176">
        <f>IF(ISNUMBER('実質公債費比率（分子）の構造'!K$53),'実質公債費比率（分子）の構造'!K$53,NA())</f>
        <v>846</v>
      </c>
      <c r="D50" s="176" t="e">
        <f>NA()</f>
        <v>#N/A</v>
      </c>
      <c r="E50" s="176" t="e">
        <f>NA()</f>
        <v>#N/A</v>
      </c>
      <c r="F50" s="176">
        <f>IF(ISNUMBER('実質公債費比率（分子）の構造'!L$53),'実質公債費比率（分子）の構造'!L$53,NA())</f>
        <v>861</v>
      </c>
      <c r="G50" s="176" t="e">
        <f>NA()</f>
        <v>#N/A</v>
      </c>
      <c r="H50" s="176" t="e">
        <f>NA()</f>
        <v>#N/A</v>
      </c>
      <c r="I50" s="176">
        <f>IF(ISNUMBER('実質公債費比率（分子）の構造'!M$53),'実質公債費比率（分子）の構造'!M$53,NA())</f>
        <v>840</v>
      </c>
      <c r="J50" s="176" t="e">
        <f>NA()</f>
        <v>#N/A</v>
      </c>
      <c r="K50" s="176" t="e">
        <f>NA()</f>
        <v>#N/A</v>
      </c>
      <c r="L50" s="176">
        <f>IF(ISNUMBER('実質公債費比率（分子）の構造'!N$53),'実質公債費比率（分子）の構造'!N$53,NA())</f>
        <v>989</v>
      </c>
      <c r="M50" s="176" t="e">
        <f>NA()</f>
        <v>#N/A</v>
      </c>
      <c r="N50" s="176" t="e">
        <f>NA()</f>
        <v>#N/A</v>
      </c>
      <c r="O50" s="176">
        <f>IF(ISNUMBER('実質公債費比率（分子）の構造'!O$53),'実質公債費比率（分子）の構造'!O$53,NA())</f>
        <v>972</v>
      </c>
      <c r="P50" s="176" t="e">
        <f>NA()</f>
        <v>#N/A</v>
      </c>
    </row>
    <row r="53" spans="1:16" x14ac:dyDescent="0.15">
      <c r="A53" s="144" t="s">
        <v>72</v>
      </c>
    </row>
    <row r="54" spans="1:16" x14ac:dyDescent="0.15">
      <c r="A54" s="175"/>
      <c r="B54" s="175" t="str">
        <f>'将来負担比率（分子）の構造'!I$40</f>
        <v>H26</v>
      </c>
      <c r="C54" s="175"/>
      <c r="D54" s="175"/>
      <c r="E54" s="175" t="str">
        <f>'将来負担比率（分子）の構造'!J$40</f>
        <v>H27</v>
      </c>
      <c r="F54" s="175"/>
      <c r="G54" s="175"/>
      <c r="H54" s="175" t="str">
        <f>'将来負担比率（分子）の構造'!K$40</f>
        <v>H28</v>
      </c>
      <c r="I54" s="175"/>
      <c r="J54" s="175"/>
      <c r="K54" s="175" t="str">
        <f>'将来負担比率（分子）の構造'!L$40</f>
        <v>H29</v>
      </c>
      <c r="L54" s="175"/>
      <c r="M54" s="175"/>
      <c r="N54" s="175" t="str">
        <f>'将来負担比率（分子）の構造'!M$40</f>
        <v>H30</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16343</v>
      </c>
      <c r="E56" s="175"/>
      <c r="F56" s="175"/>
      <c r="G56" s="175">
        <f>'将来負担比率（分子）の構造'!J$52</f>
        <v>17358</v>
      </c>
      <c r="H56" s="175"/>
      <c r="I56" s="175"/>
      <c r="J56" s="175">
        <f>'将来負担比率（分子）の構造'!K$52</f>
        <v>17756</v>
      </c>
      <c r="K56" s="175"/>
      <c r="L56" s="175"/>
      <c r="M56" s="175">
        <f>'将来負担比率（分子）の構造'!L$52</f>
        <v>17519</v>
      </c>
      <c r="N56" s="175"/>
      <c r="O56" s="175"/>
      <c r="P56" s="175">
        <f>'将来負担比率（分子）の構造'!M$52</f>
        <v>16938</v>
      </c>
    </row>
    <row r="57" spans="1:16" x14ac:dyDescent="0.15">
      <c r="A57" s="175" t="s">
        <v>42</v>
      </c>
      <c r="B57" s="175"/>
      <c r="C57" s="175"/>
      <c r="D57" s="175">
        <f>'将来負担比率（分子）の構造'!I$51</f>
        <v>522</v>
      </c>
      <c r="E57" s="175"/>
      <c r="F57" s="175"/>
      <c r="G57" s="175">
        <f>'将来負担比率（分子）の構造'!J$51</f>
        <v>491</v>
      </c>
      <c r="H57" s="175"/>
      <c r="I57" s="175"/>
      <c r="J57" s="175">
        <f>'将来負担比率（分子）の構造'!K$51</f>
        <v>440</v>
      </c>
      <c r="K57" s="175"/>
      <c r="L57" s="175"/>
      <c r="M57" s="175">
        <f>'将来負担比率（分子）の構造'!L$51</f>
        <v>394</v>
      </c>
      <c r="N57" s="175"/>
      <c r="O57" s="175"/>
      <c r="P57" s="175">
        <f>'将来負担比率（分子）の構造'!M$51</f>
        <v>328</v>
      </c>
    </row>
    <row r="58" spans="1:16" x14ac:dyDescent="0.15">
      <c r="A58" s="175" t="s">
        <v>41</v>
      </c>
      <c r="B58" s="175"/>
      <c r="C58" s="175"/>
      <c r="D58" s="175">
        <f>'将来負担比率（分子）の構造'!I$50</f>
        <v>3249</v>
      </c>
      <c r="E58" s="175"/>
      <c r="F58" s="175"/>
      <c r="G58" s="175">
        <f>'将来負担比率（分子）の構造'!J$50</f>
        <v>3549</v>
      </c>
      <c r="H58" s="175"/>
      <c r="I58" s="175"/>
      <c r="J58" s="175">
        <f>'将来負担比率（分子）の構造'!K$50</f>
        <v>3808</v>
      </c>
      <c r="K58" s="175"/>
      <c r="L58" s="175"/>
      <c r="M58" s="175">
        <f>'将来負担比率（分子）の構造'!L$50</f>
        <v>3574</v>
      </c>
      <c r="N58" s="175"/>
      <c r="O58" s="175"/>
      <c r="P58" s="175">
        <f>'将来負担比率（分子）の構造'!M$50</f>
        <v>3486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1642</v>
      </c>
      <c r="C62" s="175"/>
      <c r="D62" s="175"/>
      <c r="E62" s="175">
        <f>'将来負担比率（分子）の構造'!J$45</f>
        <v>1558</v>
      </c>
      <c r="F62" s="175"/>
      <c r="G62" s="175"/>
      <c r="H62" s="175">
        <f>'将来負担比率（分子）の構造'!K$45</f>
        <v>1639</v>
      </c>
      <c r="I62" s="175"/>
      <c r="J62" s="175"/>
      <c r="K62" s="175">
        <f>'将来負担比率（分子）の構造'!L$45</f>
        <v>1639</v>
      </c>
      <c r="L62" s="175"/>
      <c r="M62" s="175"/>
      <c r="N62" s="175">
        <f>'将来負担比率（分子）の構造'!M$45</f>
        <v>1546</v>
      </c>
      <c r="O62" s="175"/>
      <c r="P62" s="175"/>
    </row>
    <row r="63" spans="1:16" x14ac:dyDescent="0.15">
      <c r="A63" s="175" t="s">
        <v>34</v>
      </c>
      <c r="B63" s="175">
        <f>'将来負担比率（分子）の構造'!I$44</f>
        <v>84</v>
      </c>
      <c r="C63" s="175"/>
      <c r="D63" s="175"/>
      <c r="E63" s="175">
        <f>'将来負担比率（分子）の構造'!J$44</f>
        <v>190</v>
      </c>
      <c r="F63" s="175"/>
      <c r="G63" s="175"/>
      <c r="H63" s="175">
        <f>'将来負担比率（分子）の構造'!K$44</f>
        <v>214</v>
      </c>
      <c r="I63" s="175"/>
      <c r="J63" s="175"/>
      <c r="K63" s="175">
        <f>'将来負担比率（分子）の構造'!L$44</f>
        <v>283</v>
      </c>
      <c r="L63" s="175"/>
      <c r="M63" s="175"/>
      <c r="N63" s="175">
        <f>'将来負担比率（分子）の構造'!M$44</f>
        <v>260</v>
      </c>
      <c r="O63" s="175"/>
      <c r="P63" s="175"/>
    </row>
    <row r="64" spans="1:16" x14ac:dyDescent="0.15">
      <c r="A64" s="175" t="s">
        <v>33</v>
      </c>
      <c r="B64" s="175">
        <f>'将来負担比率（分子）の構造'!I$43</f>
        <v>12613</v>
      </c>
      <c r="C64" s="175"/>
      <c r="D64" s="175"/>
      <c r="E64" s="175">
        <f>'将来負担比率（分子）の構造'!J$43</f>
        <v>11861</v>
      </c>
      <c r="F64" s="175"/>
      <c r="G64" s="175"/>
      <c r="H64" s="175">
        <f>'将来負担比率（分子）の構造'!K$43</f>
        <v>11542</v>
      </c>
      <c r="I64" s="175"/>
      <c r="J64" s="175"/>
      <c r="K64" s="175">
        <f>'将来負担比率（分子）の構造'!L$43</f>
        <v>11360</v>
      </c>
      <c r="L64" s="175"/>
      <c r="M64" s="175"/>
      <c r="N64" s="175">
        <f>'将来負担比率（分子）の構造'!M$43</f>
        <v>11421</v>
      </c>
      <c r="O64" s="175"/>
      <c r="P64" s="175"/>
    </row>
    <row r="65" spans="1:16" x14ac:dyDescent="0.15">
      <c r="A65" s="175" t="s">
        <v>32</v>
      </c>
      <c r="B65" s="175">
        <f>'将来負担比率（分子）の構造'!I$42</f>
        <v>8</v>
      </c>
      <c r="C65" s="175"/>
      <c r="D65" s="175"/>
      <c r="E65" s="175">
        <f>'将来負担比率（分子）の構造'!J$42</f>
        <v>4</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13341</v>
      </c>
      <c r="C66" s="175"/>
      <c r="D66" s="175"/>
      <c r="E66" s="175">
        <f>'将来負担比率（分子）の構造'!J$41</f>
        <v>13490</v>
      </c>
      <c r="F66" s="175"/>
      <c r="G66" s="175"/>
      <c r="H66" s="175">
        <f>'将来負担比率（分子）の構造'!K$41</f>
        <v>14205</v>
      </c>
      <c r="I66" s="175"/>
      <c r="J66" s="175"/>
      <c r="K66" s="175">
        <f>'将来負担比率（分子）の構造'!L$41</f>
        <v>14400</v>
      </c>
      <c r="L66" s="175"/>
      <c r="M66" s="175"/>
      <c r="N66" s="175">
        <f>'将来負担比率（分子）の構造'!M$41</f>
        <v>13958</v>
      </c>
      <c r="O66" s="175"/>
      <c r="P66" s="175"/>
    </row>
    <row r="67" spans="1:16" x14ac:dyDescent="0.15">
      <c r="A67" s="175" t="s">
        <v>75</v>
      </c>
      <c r="B67" s="175" t="e">
        <f>NA()</f>
        <v>#N/A</v>
      </c>
      <c r="C67" s="175">
        <f>IF(ISNUMBER('将来負担比率（分子）の構造'!I$53), IF('将来負担比率（分子）の構造'!I$53 &lt; 0, 0, '将来負担比率（分子）の構造'!I$53), NA())</f>
        <v>7575</v>
      </c>
      <c r="D67" s="175" t="e">
        <f>NA()</f>
        <v>#N/A</v>
      </c>
      <c r="E67" s="175" t="e">
        <f>NA()</f>
        <v>#N/A</v>
      </c>
      <c r="F67" s="175">
        <f>IF(ISNUMBER('将来負担比率（分子）の構造'!J$53), IF('将来負担比率（分子）の構造'!J$53 &lt; 0, 0, '将来負担比率（分子）の構造'!J$53), NA())</f>
        <v>5705</v>
      </c>
      <c r="G67" s="175" t="e">
        <f>NA()</f>
        <v>#N/A</v>
      </c>
      <c r="H67" s="175" t="e">
        <f>NA()</f>
        <v>#N/A</v>
      </c>
      <c r="I67" s="175">
        <f>IF(ISNUMBER('将来負担比率（分子）の構造'!K$53), IF('将来負担比率（分子）の構造'!K$53 &lt; 0, 0, '将来負担比率（分子）の構造'!K$53), NA())</f>
        <v>5597</v>
      </c>
      <c r="J67" s="175" t="e">
        <f>NA()</f>
        <v>#N/A</v>
      </c>
      <c r="K67" s="175" t="e">
        <f>NA()</f>
        <v>#N/A</v>
      </c>
      <c r="L67" s="175">
        <f>IF(ISNUMBER('将来負担比率（分子）の構造'!L$53), IF('将来負担比率（分子）の構造'!L$53 &lt; 0, 0, '将来負担比率（分子）の構造'!L$53), NA())</f>
        <v>6196</v>
      </c>
      <c r="M67" s="175" t="e">
        <f>NA()</f>
        <v>#N/A</v>
      </c>
      <c r="N67" s="175" t="e">
        <f>NA()</f>
        <v>#N/A</v>
      </c>
      <c r="O67" s="175">
        <f>IF(ISNUMBER('将来負担比率（分子）の構造'!M$53), IF('将来負担比率（分子）の構造'!M$53 &lt; 0, 0, '将来負担比率（分子）の構造'!M$53), NA())</f>
        <v>6433</v>
      </c>
      <c r="P67" s="175" t="e">
        <f>NA()</f>
        <v>#N/A</v>
      </c>
    </row>
    <row r="70" spans="1:16" x14ac:dyDescent="0.15">
      <c r="A70" s="177" t="s">
        <v>76</v>
      </c>
      <c r="B70" s="177"/>
      <c r="C70" s="177"/>
      <c r="D70" s="177"/>
      <c r="E70" s="177"/>
      <c r="F70" s="177"/>
    </row>
    <row r="71" spans="1:16" x14ac:dyDescent="0.15">
      <c r="A71" s="178"/>
      <c r="B71" s="178" t="str">
        <f>基金残高に係る経年分析!F54</f>
        <v>H28</v>
      </c>
      <c r="C71" s="178" t="str">
        <f>基金残高に係る経年分析!G54</f>
        <v>H29</v>
      </c>
      <c r="D71" s="178" t="str">
        <f>基金残高に係る経年分析!H54</f>
        <v>H30</v>
      </c>
    </row>
    <row r="72" spans="1:16" x14ac:dyDescent="0.15">
      <c r="A72" s="178" t="s">
        <v>77</v>
      </c>
      <c r="B72" s="179">
        <f>基金残高に係る経年分析!F55</f>
        <v>2024</v>
      </c>
      <c r="C72" s="179">
        <f>基金残高に係る経年分析!G55</f>
        <v>1831</v>
      </c>
      <c r="D72" s="179">
        <f>基金残高に係る経年分析!H55</f>
        <v>1745</v>
      </c>
    </row>
    <row r="73" spans="1:16" x14ac:dyDescent="0.15">
      <c r="A73" s="178" t="s">
        <v>78</v>
      </c>
      <c r="B73" s="179">
        <f>基金残高に係る経年分析!F56</f>
        <v>492</v>
      </c>
      <c r="C73" s="179">
        <f>基金残高に係る経年分析!G56</f>
        <v>493</v>
      </c>
      <c r="D73" s="179">
        <f>基金残高に係る経年分析!H56</f>
        <v>493</v>
      </c>
    </row>
    <row r="74" spans="1:16" x14ac:dyDescent="0.15">
      <c r="A74" s="178" t="s">
        <v>79</v>
      </c>
      <c r="B74" s="179">
        <f>基金残高に係る経年分析!F57</f>
        <v>2688</v>
      </c>
      <c r="C74" s="179">
        <f>基金残高に係る経年分析!G57</f>
        <v>2631</v>
      </c>
      <c r="D74" s="179">
        <f>基金残高に係る経年分析!H57</f>
        <v>2617</v>
      </c>
    </row>
  </sheetData>
  <sheetProtection algorithmName="SHA-512" hashValue="b19lJx11giPeYtM2LGD6MuUIXbhpwSHRJrI24a7Emjd8gwnWqBHqyyW8dZltZrjEYa3xjp7RK0Q7JND2Z26Tfg==" saltValue="ty2QjWFdSWlWzkEqUoVNy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7" t="s">
        <v>215</v>
      </c>
      <c r="DI1" s="658"/>
      <c r="DJ1" s="658"/>
      <c r="DK1" s="658"/>
      <c r="DL1" s="658"/>
      <c r="DM1" s="658"/>
      <c r="DN1" s="659"/>
      <c r="DO1" s="220"/>
      <c r="DP1" s="657" t="s">
        <v>216</v>
      </c>
      <c r="DQ1" s="658"/>
      <c r="DR1" s="658"/>
      <c r="DS1" s="658"/>
      <c r="DT1" s="658"/>
      <c r="DU1" s="658"/>
      <c r="DV1" s="658"/>
      <c r="DW1" s="658"/>
      <c r="DX1" s="658"/>
      <c r="DY1" s="658"/>
      <c r="DZ1" s="658"/>
      <c r="EA1" s="658"/>
      <c r="EB1" s="658"/>
      <c r="EC1" s="659"/>
      <c r="ED1" s="218"/>
      <c r="EE1" s="218"/>
      <c r="EF1" s="218"/>
      <c r="EG1" s="218"/>
      <c r="EH1" s="218"/>
      <c r="EI1" s="218"/>
      <c r="EJ1" s="218"/>
      <c r="EK1" s="218"/>
      <c r="EL1" s="218"/>
      <c r="EM1" s="218"/>
    </row>
    <row r="2" spans="2:143" ht="22.5" customHeight="1" x14ac:dyDescent="0.15">
      <c r="B2" s="221" t="s">
        <v>217</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220</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666" t="s">
        <v>224</v>
      </c>
      <c r="AQ4" s="666"/>
      <c r="AR4" s="666"/>
      <c r="AS4" s="666"/>
      <c r="AT4" s="666"/>
      <c r="AU4" s="666"/>
      <c r="AV4" s="666"/>
      <c r="AW4" s="666"/>
      <c r="AX4" s="666"/>
      <c r="AY4" s="666"/>
      <c r="AZ4" s="666"/>
      <c r="BA4" s="666"/>
      <c r="BB4" s="666"/>
      <c r="BC4" s="666"/>
      <c r="BD4" s="666"/>
      <c r="BE4" s="666"/>
      <c r="BF4" s="666"/>
      <c r="BG4" s="666" t="s">
        <v>225</v>
      </c>
      <c r="BH4" s="666"/>
      <c r="BI4" s="666"/>
      <c r="BJ4" s="666"/>
      <c r="BK4" s="666"/>
      <c r="BL4" s="666"/>
      <c r="BM4" s="666"/>
      <c r="BN4" s="666"/>
      <c r="BO4" s="666" t="s">
        <v>222</v>
      </c>
      <c r="BP4" s="666"/>
      <c r="BQ4" s="666"/>
      <c r="BR4" s="666"/>
      <c r="BS4" s="666" t="s">
        <v>226</v>
      </c>
      <c r="BT4" s="666"/>
      <c r="BU4" s="666"/>
      <c r="BV4" s="666"/>
      <c r="BW4" s="666"/>
      <c r="BX4" s="666"/>
      <c r="BY4" s="666"/>
      <c r="BZ4" s="666"/>
      <c r="CA4" s="666"/>
      <c r="CB4" s="666"/>
      <c r="CD4" s="663" t="s">
        <v>227</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4" customFormat="1" ht="11.25" customHeight="1" x14ac:dyDescent="0.15">
      <c r="B5" s="667" t="s">
        <v>228</v>
      </c>
      <c r="C5" s="668"/>
      <c r="D5" s="668"/>
      <c r="E5" s="668"/>
      <c r="F5" s="668"/>
      <c r="G5" s="668"/>
      <c r="H5" s="668"/>
      <c r="I5" s="668"/>
      <c r="J5" s="668"/>
      <c r="K5" s="668"/>
      <c r="L5" s="668"/>
      <c r="M5" s="668"/>
      <c r="N5" s="668"/>
      <c r="O5" s="668"/>
      <c r="P5" s="668"/>
      <c r="Q5" s="669"/>
      <c r="R5" s="670">
        <v>1848169</v>
      </c>
      <c r="S5" s="671"/>
      <c r="T5" s="671"/>
      <c r="U5" s="671"/>
      <c r="V5" s="671"/>
      <c r="W5" s="671"/>
      <c r="X5" s="671"/>
      <c r="Y5" s="672"/>
      <c r="Z5" s="673">
        <v>16.2</v>
      </c>
      <c r="AA5" s="673"/>
      <c r="AB5" s="673"/>
      <c r="AC5" s="673"/>
      <c r="AD5" s="674">
        <v>1848169</v>
      </c>
      <c r="AE5" s="674"/>
      <c r="AF5" s="674"/>
      <c r="AG5" s="674"/>
      <c r="AH5" s="674"/>
      <c r="AI5" s="674"/>
      <c r="AJ5" s="674"/>
      <c r="AK5" s="674"/>
      <c r="AL5" s="675">
        <v>25.7</v>
      </c>
      <c r="AM5" s="676"/>
      <c r="AN5" s="676"/>
      <c r="AO5" s="677"/>
      <c r="AP5" s="667" t="s">
        <v>229</v>
      </c>
      <c r="AQ5" s="668"/>
      <c r="AR5" s="668"/>
      <c r="AS5" s="668"/>
      <c r="AT5" s="668"/>
      <c r="AU5" s="668"/>
      <c r="AV5" s="668"/>
      <c r="AW5" s="668"/>
      <c r="AX5" s="668"/>
      <c r="AY5" s="668"/>
      <c r="AZ5" s="668"/>
      <c r="BA5" s="668"/>
      <c r="BB5" s="668"/>
      <c r="BC5" s="668"/>
      <c r="BD5" s="668"/>
      <c r="BE5" s="668"/>
      <c r="BF5" s="669"/>
      <c r="BG5" s="681">
        <v>1848169</v>
      </c>
      <c r="BH5" s="682"/>
      <c r="BI5" s="682"/>
      <c r="BJ5" s="682"/>
      <c r="BK5" s="682"/>
      <c r="BL5" s="682"/>
      <c r="BM5" s="682"/>
      <c r="BN5" s="683"/>
      <c r="BO5" s="684">
        <v>100</v>
      </c>
      <c r="BP5" s="684"/>
      <c r="BQ5" s="684"/>
      <c r="BR5" s="684"/>
      <c r="BS5" s="685">
        <v>15368</v>
      </c>
      <c r="BT5" s="685"/>
      <c r="BU5" s="685"/>
      <c r="BV5" s="685"/>
      <c r="BW5" s="685"/>
      <c r="BX5" s="685"/>
      <c r="BY5" s="685"/>
      <c r="BZ5" s="685"/>
      <c r="CA5" s="685"/>
      <c r="CB5" s="689"/>
      <c r="CD5" s="663" t="s">
        <v>224</v>
      </c>
      <c r="CE5" s="664"/>
      <c r="CF5" s="664"/>
      <c r="CG5" s="664"/>
      <c r="CH5" s="664"/>
      <c r="CI5" s="664"/>
      <c r="CJ5" s="664"/>
      <c r="CK5" s="664"/>
      <c r="CL5" s="664"/>
      <c r="CM5" s="664"/>
      <c r="CN5" s="664"/>
      <c r="CO5" s="664"/>
      <c r="CP5" s="664"/>
      <c r="CQ5" s="665"/>
      <c r="CR5" s="663" t="s">
        <v>230</v>
      </c>
      <c r="CS5" s="664"/>
      <c r="CT5" s="664"/>
      <c r="CU5" s="664"/>
      <c r="CV5" s="664"/>
      <c r="CW5" s="664"/>
      <c r="CX5" s="664"/>
      <c r="CY5" s="665"/>
      <c r="CZ5" s="663" t="s">
        <v>222</v>
      </c>
      <c r="DA5" s="664"/>
      <c r="DB5" s="664"/>
      <c r="DC5" s="665"/>
      <c r="DD5" s="663" t="s">
        <v>231</v>
      </c>
      <c r="DE5" s="664"/>
      <c r="DF5" s="664"/>
      <c r="DG5" s="664"/>
      <c r="DH5" s="664"/>
      <c r="DI5" s="664"/>
      <c r="DJ5" s="664"/>
      <c r="DK5" s="664"/>
      <c r="DL5" s="664"/>
      <c r="DM5" s="664"/>
      <c r="DN5" s="664"/>
      <c r="DO5" s="664"/>
      <c r="DP5" s="665"/>
      <c r="DQ5" s="663" t="s">
        <v>232</v>
      </c>
      <c r="DR5" s="664"/>
      <c r="DS5" s="664"/>
      <c r="DT5" s="664"/>
      <c r="DU5" s="664"/>
      <c r="DV5" s="664"/>
      <c r="DW5" s="664"/>
      <c r="DX5" s="664"/>
      <c r="DY5" s="664"/>
      <c r="DZ5" s="664"/>
      <c r="EA5" s="664"/>
      <c r="EB5" s="664"/>
      <c r="EC5" s="665"/>
    </row>
    <row r="6" spans="2:143" ht="11.25" customHeight="1" x14ac:dyDescent="0.15">
      <c r="B6" s="678" t="s">
        <v>233</v>
      </c>
      <c r="C6" s="679"/>
      <c r="D6" s="679"/>
      <c r="E6" s="679"/>
      <c r="F6" s="679"/>
      <c r="G6" s="679"/>
      <c r="H6" s="679"/>
      <c r="I6" s="679"/>
      <c r="J6" s="679"/>
      <c r="K6" s="679"/>
      <c r="L6" s="679"/>
      <c r="M6" s="679"/>
      <c r="N6" s="679"/>
      <c r="O6" s="679"/>
      <c r="P6" s="679"/>
      <c r="Q6" s="680"/>
      <c r="R6" s="681">
        <v>74353</v>
      </c>
      <c r="S6" s="682"/>
      <c r="T6" s="682"/>
      <c r="U6" s="682"/>
      <c r="V6" s="682"/>
      <c r="W6" s="682"/>
      <c r="X6" s="682"/>
      <c r="Y6" s="683"/>
      <c r="Z6" s="684">
        <v>0.7</v>
      </c>
      <c r="AA6" s="684"/>
      <c r="AB6" s="684"/>
      <c r="AC6" s="684"/>
      <c r="AD6" s="685">
        <v>74353</v>
      </c>
      <c r="AE6" s="685"/>
      <c r="AF6" s="685"/>
      <c r="AG6" s="685"/>
      <c r="AH6" s="685"/>
      <c r="AI6" s="685"/>
      <c r="AJ6" s="685"/>
      <c r="AK6" s="685"/>
      <c r="AL6" s="686">
        <v>1</v>
      </c>
      <c r="AM6" s="687"/>
      <c r="AN6" s="687"/>
      <c r="AO6" s="688"/>
      <c r="AP6" s="678" t="s">
        <v>234</v>
      </c>
      <c r="AQ6" s="679"/>
      <c r="AR6" s="679"/>
      <c r="AS6" s="679"/>
      <c r="AT6" s="679"/>
      <c r="AU6" s="679"/>
      <c r="AV6" s="679"/>
      <c r="AW6" s="679"/>
      <c r="AX6" s="679"/>
      <c r="AY6" s="679"/>
      <c r="AZ6" s="679"/>
      <c r="BA6" s="679"/>
      <c r="BB6" s="679"/>
      <c r="BC6" s="679"/>
      <c r="BD6" s="679"/>
      <c r="BE6" s="679"/>
      <c r="BF6" s="680"/>
      <c r="BG6" s="681">
        <v>1848169</v>
      </c>
      <c r="BH6" s="682"/>
      <c r="BI6" s="682"/>
      <c r="BJ6" s="682"/>
      <c r="BK6" s="682"/>
      <c r="BL6" s="682"/>
      <c r="BM6" s="682"/>
      <c r="BN6" s="683"/>
      <c r="BO6" s="684">
        <v>100</v>
      </c>
      <c r="BP6" s="684"/>
      <c r="BQ6" s="684"/>
      <c r="BR6" s="684"/>
      <c r="BS6" s="685">
        <v>15368</v>
      </c>
      <c r="BT6" s="685"/>
      <c r="BU6" s="685"/>
      <c r="BV6" s="685"/>
      <c r="BW6" s="685"/>
      <c r="BX6" s="685"/>
      <c r="BY6" s="685"/>
      <c r="BZ6" s="685"/>
      <c r="CA6" s="685"/>
      <c r="CB6" s="689"/>
      <c r="CD6" s="692" t="s">
        <v>235</v>
      </c>
      <c r="CE6" s="693"/>
      <c r="CF6" s="693"/>
      <c r="CG6" s="693"/>
      <c r="CH6" s="693"/>
      <c r="CI6" s="693"/>
      <c r="CJ6" s="693"/>
      <c r="CK6" s="693"/>
      <c r="CL6" s="693"/>
      <c r="CM6" s="693"/>
      <c r="CN6" s="693"/>
      <c r="CO6" s="693"/>
      <c r="CP6" s="693"/>
      <c r="CQ6" s="694"/>
      <c r="CR6" s="681">
        <v>109159</v>
      </c>
      <c r="CS6" s="682"/>
      <c r="CT6" s="682"/>
      <c r="CU6" s="682"/>
      <c r="CV6" s="682"/>
      <c r="CW6" s="682"/>
      <c r="CX6" s="682"/>
      <c r="CY6" s="683"/>
      <c r="CZ6" s="675">
        <v>1</v>
      </c>
      <c r="DA6" s="676"/>
      <c r="DB6" s="676"/>
      <c r="DC6" s="695"/>
      <c r="DD6" s="690" t="s">
        <v>236</v>
      </c>
      <c r="DE6" s="682"/>
      <c r="DF6" s="682"/>
      <c r="DG6" s="682"/>
      <c r="DH6" s="682"/>
      <c r="DI6" s="682"/>
      <c r="DJ6" s="682"/>
      <c r="DK6" s="682"/>
      <c r="DL6" s="682"/>
      <c r="DM6" s="682"/>
      <c r="DN6" s="682"/>
      <c r="DO6" s="682"/>
      <c r="DP6" s="683"/>
      <c r="DQ6" s="690">
        <v>109159</v>
      </c>
      <c r="DR6" s="682"/>
      <c r="DS6" s="682"/>
      <c r="DT6" s="682"/>
      <c r="DU6" s="682"/>
      <c r="DV6" s="682"/>
      <c r="DW6" s="682"/>
      <c r="DX6" s="682"/>
      <c r="DY6" s="682"/>
      <c r="DZ6" s="682"/>
      <c r="EA6" s="682"/>
      <c r="EB6" s="682"/>
      <c r="EC6" s="691"/>
    </row>
    <row r="7" spans="2:143" ht="11.25" customHeight="1" x14ac:dyDescent="0.15">
      <c r="B7" s="678" t="s">
        <v>237</v>
      </c>
      <c r="C7" s="679"/>
      <c r="D7" s="679"/>
      <c r="E7" s="679"/>
      <c r="F7" s="679"/>
      <c r="G7" s="679"/>
      <c r="H7" s="679"/>
      <c r="I7" s="679"/>
      <c r="J7" s="679"/>
      <c r="K7" s="679"/>
      <c r="L7" s="679"/>
      <c r="M7" s="679"/>
      <c r="N7" s="679"/>
      <c r="O7" s="679"/>
      <c r="P7" s="679"/>
      <c r="Q7" s="680"/>
      <c r="R7" s="681">
        <v>3527</v>
      </c>
      <c r="S7" s="682"/>
      <c r="T7" s="682"/>
      <c r="U7" s="682"/>
      <c r="V7" s="682"/>
      <c r="W7" s="682"/>
      <c r="X7" s="682"/>
      <c r="Y7" s="683"/>
      <c r="Z7" s="684">
        <v>0</v>
      </c>
      <c r="AA7" s="684"/>
      <c r="AB7" s="684"/>
      <c r="AC7" s="684"/>
      <c r="AD7" s="685">
        <v>3527</v>
      </c>
      <c r="AE7" s="685"/>
      <c r="AF7" s="685"/>
      <c r="AG7" s="685"/>
      <c r="AH7" s="685"/>
      <c r="AI7" s="685"/>
      <c r="AJ7" s="685"/>
      <c r="AK7" s="685"/>
      <c r="AL7" s="686">
        <v>0</v>
      </c>
      <c r="AM7" s="687"/>
      <c r="AN7" s="687"/>
      <c r="AO7" s="688"/>
      <c r="AP7" s="678" t="s">
        <v>238</v>
      </c>
      <c r="AQ7" s="679"/>
      <c r="AR7" s="679"/>
      <c r="AS7" s="679"/>
      <c r="AT7" s="679"/>
      <c r="AU7" s="679"/>
      <c r="AV7" s="679"/>
      <c r="AW7" s="679"/>
      <c r="AX7" s="679"/>
      <c r="AY7" s="679"/>
      <c r="AZ7" s="679"/>
      <c r="BA7" s="679"/>
      <c r="BB7" s="679"/>
      <c r="BC7" s="679"/>
      <c r="BD7" s="679"/>
      <c r="BE7" s="679"/>
      <c r="BF7" s="680"/>
      <c r="BG7" s="681">
        <v>841716</v>
      </c>
      <c r="BH7" s="682"/>
      <c r="BI7" s="682"/>
      <c r="BJ7" s="682"/>
      <c r="BK7" s="682"/>
      <c r="BL7" s="682"/>
      <c r="BM7" s="682"/>
      <c r="BN7" s="683"/>
      <c r="BO7" s="684">
        <v>45.5</v>
      </c>
      <c r="BP7" s="684"/>
      <c r="BQ7" s="684"/>
      <c r="BR7" s="684"/>
      <c r="BS7" s="685">
        <v>15368</v>
      </c>
      <c r="BT7" s="685"/>
      <c r="BU7" s="685"/>
      <c r="BV7" s="685"/>
      <c r="BW7" s="685"/>
      <c r="BX7" s="685"/>
      <c r="BY7" s="685"/>
      <c r="BZ7" s="685"/>
      <c r="CA7" s="685"/>
      <c r="CB7" s="689"/>
      <c r="CD7" s="696" t="s">
        <v>239</v>
      </c>
      <c r="CE7" s="697"/>
      <c r="CF7" s="697"/>
      <c r="CG7" s="697"/>
      <c r="CH7" s="697"/>
      <c r="CI7" s="697"/>
      <c r="CJ7" s="697"/>
      <c r="CK7" s="697"/>
      <c r="CL7" s="697"/>
      <c r="CM7" s="697"/>
      <c r="CN7" s="697"/>
      <c r="CO7" s="697"/>
      <c r="CP7" s="697"/>
      <c r="CQ7" s="698"/>
      <c r="CR7" s="681">
        <v>1139125</v>
      </c>
      <c r="CS7" s="682"/>
      <c r="CT7" s="682"/>
      <c r="CU7" s="682"/>
      <c r="CV7" s="682"/>
      <c r="CW7" s="682"/>
      <c r="CX7" s="682"/>
      <c r="CY7" s="683"/>
      <c r="CZ7" s="684">
        <v>10.1</v>
      </c>
      <c r="DA7" s="684"/>
      <c r="DB7" s="684"/>
      <c r="DC7" s="684"/>
      <c r="DD7" s="690">
        <v>35510</v>
      </c>
      <c r="DE7" s="682"/>
      <c r="DF7" s="682"/>
      <c r="DG7" s="682"/>
      <c r="DH7" s="682"/>
      <c r="DI7" s="682"/>
      <c r="DJ7" s="682"/>
      <c r="DK7" s="682"/>
      <c r="DL7" s="682"/>
      <c r="DM7" s="682"/>
      <c r="DN7" s="682"/>
      <c r="DO7" s="682"/>
      <c r="DP7" s="683"/>
      <c r="DQ7" s="690">
        <v>860072</v>
      </c>
      <c r="DR7" s="682"/>
      <c r="DS7" s="682"/>
      <c r="DT7" s="682"/>
      <c r="DU7" s="682"/>
      <c r="DV7" s="682"/>
      <c r="DW7" s="682"/>
      <c r="DX7" s="682"/>
      <c r="DY7" s="682"/>
      <c r="DZ7" s="682"/>
      <c r="EA7" s="682"/>
      <c r="EB7" s="682"/>
      <c r="EC7" s="691"/>
    </row>
    <row r="8" spans="2:143" ht="11.25" customHeight="1" x14ac:dyDescent="0.15">
      <c r="B8" s="678" t="s">
        <v>240</v>
      </c>
      <c r="C8" s="679"/>
      <c r="D8" s="679"/>
      <c r="E8" s="679"/>
      <c r="F8" s="679"/>
      <c r="G8" s="679"/>
      <c r="H8" s="679"/>
      <c r="I8" s="679"/>
      <c r="J8" s="679"/>
      <c r="K8" s="679"/>
      <c r="L8" s="679"/>
      <c r="M8" s="679"/>
      <c r="N8" s="679"/>
      <c r="O8" s="679"/>
      <c r="P8" s="679"/>
      <c r="Q8" s="680"/>
      <c r="R8" s="681">
        <v>11795</v>
      </c>
      <c r="S8" s="682"/>
      <c r="T8" s="682"/>
      <c r="U8" s="682"/>
      <c r="V8" s="682"/>
      <c r="W8" s="682"/>
      <c r="X8" s="682"/>
      <c r="Y8" s="683"/>
      <c r="Z8" s="684">
        <v>0.1</v>
      </c>
      <c r="AA8" s="684"/>
      <c r="AB8" s="684"/>
      <c r="AC8" s="684"/>
      <c r="AD8" s="685">
        <v>11795</v>
      </c>
      <c r="AE8" s="685"/>
      <c r="AF8" s="685"/>
      <c r="AG8" s="685"/>
      <c r="AH8" s="685"/>
      <c r="AI8" s="685"/>
      <c r="AJ8" s="685"/>
      <c r="AK8" s="685"/>
      <c r="AL8" s="686">
        <v>0.2</v>
      </c>
      <c r="AM8" s="687"/>
      <c r="AN8" s="687"/>
      <c r="AO8" s="688"/>
      <c r="AP8" s="678" t="s">
        <v>241</v>
      </c>
      <c r="AQ8" s="679"/>
      <c r="AR8" s="679"/>
      <c r="AS8" s="679"/>
      <c r="AT8" s="679"/>
      <c r="AU8" s="679"/>
      <c r="AV8" s="679"/>
      <c r="AW8" s="679"/>
      <c r="AX8" s="679"/>
      <c r="AY8" s="679"/>
      <c r="AZ8" s="679"/>
      <c r="BA8" s="679"/>
      <c r="BB8" s="679"/>
      <c r="BC8" s="679"/>
      <c r="BD8" s="679"/>
      <c r="BE8" s="679"/>
      <c r="BF8" s="680"/>
      <c r="BG8" s="681">
        <v>35837</v>
      </c>
      <c r="BH8" s="682"/>
      <c r="BI8" s="682"/>
      <c r="BJ8" s="682"/>
      <c r="BK8" s="682"/>
      <c r="BL8" s="682"/>
      <c r="BM8" s="682"/>
      <c r="BN8" s="683"/>
      <c r="BO8" s="684">
        <v>1.9</v>
      </c>
      <c r="BP8" s="684"/>
      <c r="BQ8" s="684"/>
      <c r="BR8" s="684"/>
      <c r="BS8" s="690" t="s">
        <v>136</v>
      </c>
      <c r="BT8" s="682"/>
      <c r="BU8" s="682"/>
      <c r="BV8" s="682"/>
      <c r="BW8" s="682"/>
      <c r="BX8" s="682"/>
      <c r="BY8" s="682"/>
      <c r="BZ8" s="682"/>
      <c r="CA8" s="682"/>
      <c r="CB8" s="691"/>
      <c r="CD8" s="696" t="s">
        <v>242</v>
      </c>
      <c r="CE8" s="697"/>
      <c r="CF8" s="697"/>
      <c r="CG8" s="697"/>
      <c r="CH8" s="697"/>
      <c r="CI8" s="697"/>
      <c r="CJ8" s="697"/>
      <c r="CK8" s="697"/>
      <c r="CL8" s="697"/>
      <c r="CM8" s="697"/>
      <c r="CN8" s="697"/>
      <c r="CO8" s="697"/>
      <c r="CP8" s="697"/>
      <c r="CQ8" s="698"/>
      <c r="CR8" s="681">
        <v>3154775</v>
      </c>
      <c r="CS8" s="682"/>
      <c r="CT8" s="682"/>
      <c r="CU8" s="682"/>
      <c r="CV8" s="682"/>
      <c r="CW8" s="682"/>
      <c r="CX8" s="682"/>
      <c r="CY8" s="683"/>
      <c r="CZ8" s="684">
        <v>27.8</v>
      </c>
      <c r="DA8" s="684"/>
      <c r="DB8" s="684"/>
      <c r="DC8" s="684"/>
      <c r="DD8" s="690">
        <v>5496</v>
      </c>
      <c r="DE8" s="682"/>
      <c r="DF8" s="682"/>
      <c r="DG8" s="682"/>
      <c r="DH8" s="682"/>
      <c r="DI8" s="682"/>
      <c r="DJ8" s="682"/>
      <c r="DK8" s="682"/>
      <c r="DL8" s="682"/>
      <c r="DM8" s="682"/>
      <c r="DN8" s="682"/>
      <c r="DO8" s="682"/>
      <c r="DP8" s="683"/>
      <c r="DQ8" s="690">
        <v>1850380</v>
      </c>
      <c r="DR8" s="682"/>
      <c r="DS8" s="682"/>
      <c r="DT8" s="682"/>
      <c r="DU8" s="682"/>
      <c r="DV8" s="682"/>
      <c r="DW8" s="682"/>
      <c r="DX8" s="682"/>
      <c r="DY8" s="682"/>
      <c r="DZ8" s="682"/>
      <c r="EA8" s="682"/>
      <c r="EB8" s="682"/>
      <c r="EC8" s="691"/>
    </row>
    <row r="9" spans="2:143" ht="11.25" customHeight="1" x14ac:dyDescent="0.15">
      <c r="B9" s="678" t="s">
        <v>243</v>
      </c>
      <c r="C9" s="679"/>
      <c r="D9" s="679"/>
      <c r="E9" s="679"/>
      <c r="F9" s="679"/>
      <c r="G9" s="679"/>
      <c r="H9" s="679"/>
      <c r="I9" s="679"/>
      <c r="J9" s="679"/>
      <c r="K9" s="679"/>
      <c r="L9" s="679"/>
      <c r="M9" s="679"/>
      <c r="N9" s="679"/>
      <c r="O9" s="679"/>
      <c r="P9" s="679"/>
      <c r="Q9" s="680"/>
      <c r="R9" s="681">
        <v>9015</v>
      </c>
      <c r="S9" s="682"/>
      <c r="T9" s="682"/>
      <c r="U9" s="682"/>
      <c r="V9" s="682"/>
      <c r="W9" s="682"/>
      <c r="X9" s="682"/>
      <c r="Y9" s="683"/>
      <c r="Z9" s="684">
        <v>0.1</v>
      </c>
      <c r="AA9" s="684"/>
      <c r="AB9" s="684"/>
      <c r="AC9" s="684"/>
      <c r="AD9" s="685">
        <v>9015</v>
      </c>
      <c r="AE9" s="685"/>
      <c r="AF9" s="685"/>
      <c r="AG9" s="685"/>
      <c r="AH9" s="685"/>
      <c r="AI9" s="685"/>
      <c r="AJ9" s="685"/>
      <c r="AK9" s="685"/>
      <c r="AL9" s="686">
        <v>0.1</v>
      </c>
      <c r="AM9" s="687"/>
      <c r="AN9" s="687"/>
      <c r="AO9" s="688"/>
      <c r="AP9" s="678" t="s">
        <v>244</v>
      </c>
      <c r="AQ9" s="679"/>
      <c r="AR9" s="679"/>
      <c r="AS9" s="679"/>
      <c r="AT9" s="679"/>
      <c r="AU9" s="679"/>
      <c r="AV9" s="679"/>
      <c r="AW9" s="679"/>
      <c r="AX9" s="679"/>
      <c r="AY9" s="679"/>
      <c r="AZ9" s="679"/>
      <c r="BA9" s="679"/>
      <c r="BB9" s="679"/>
      <c r="BC9" s="679"/>
      <c r="BD9" s="679"/>
      <c r="BE9" s="679"/>
      <c r="BF9" s="680"/>
      <c r="BG9" s="681">
        <v>720495</v>
      </c>
      <c r="BH9" s="682"/>
      <c r="BI9" s="682"/>
      <c r="BJ9" s="682"/>
      <c r="BK9" s="682"/>
      <c r="BL9" s="682"/>
      <c r="BM9" s="682"/>
      <c r="BN9" s="683"/>
      <c r="BO9" s="684">
        <v>39</v>
      </c>
      <c r="BP9" s="684"/>
      <c r="BQ9" s="684"/>
      <c r="BR9" s="684"/>
      <c r="BS9" s="690" t="s">
        <v>236</v>
      </c>
      <c r="BT9" s="682"/>
      <c r="BU9" s="682"/>
      <c r="BV9" s="682"/>
      <c r="BW9" s="682"/>
      <c r="BX9" s="682"/>
      <c r="BY9" s="682"/>
      <c r="BZ9" s="682"/>
      <c r="CA9" s="682"/>
      <c r="CB9" s="691"/>
      <c r="CD9" s="696" t="s">
        <v>245</v>
      </c>
      <c r="CE9" s="697"/>
      <c r="CF9" s="697"/>
      <c r="CG9" s="697"/>
      <c r="CH9" s="697"/>
      <c r="CI9" s="697"/>
      <c r="CJ9" s="697"/>
      <c r="CK9" s="697"/>
      <c r="CL9" s="697"/>
      <c r="CM9" s="697"/>
      <c r="CN9" s="697"/>
      <c r="CO9" s="697"/>
      <c r="CP9" s="697"/>
      <c r="CQ9" s="698"/>
      <c r="CR9" s="681">
        <v>1314589</v>
      </c>
      <c r="CS9" s="682"/>
      <c r="CT9" s="682"/>
      <c r="CU9" s="682"/>
      <c r="CV9" s="682"/>
      <c r="CW9" s="682"/>
      <c r="CX9" s="682"/>
      <c r="CY9" s="683"/>
      <c r="CZ9" s="684">
        <v>11.6</v>
      </c>
      <c r="DA9" s="684"/>
      <c r="DB9" s="684"/>
      <c r="DC9" s="684"/>
      <c r="DD9" s="690">
        <v>21280</v>
      </c>
      <c r="DE9" s="682"/>
      <c r="DF9" s="682"/>
      <c r="DG9" s="682"/>
      <c r="DH9" s="682"/>
      <c r="DI9" s="682"/>
      <c r="DJ9" s="682"/>
      <c r="DK9" s="682"/>
      <c r="DL9" s="682"/>
      <c r="DM9" s="682"/>
      <c r="DN9" s="682"/>
      <c r="DO9" s="682"/>
      <c r="DP9" s="683"/>
      <c r="DQ9" s="690">
        <v>796301</v>
      </c>
      <c r="DR9" s="682"/>
      <c r="DS9" s="682"/>
      <c r="DT9" s="682"/>
      <c r="DU9" s="682"/>
      <c r="DV9" s="682"/>
      <c r="DW9" s="682"/>
      <c r="DX9" s="682"/>
      <c r="DY9" s="682"/>
      <c r="DZ9" s="682"/>
      <c r="EA9" s="682"/>
      <c r="EB9" s="682"/>
      <c r="EC9" s="691"/>
    </row>
    <row r="10" spans="2:143" ht="11.25" customHeight="1" x14ac:dyDescent="0.15">
      <c r="B10" s="678" t="s">
        <v>246</v>
      </c>
      <c r="C10" s="679"/>
      <c r="D10" s="679"/>
      <c r="E10" s="679"/>
      <c r="F10" s="679"/>
      <c r="G10" s="679"/>
      <c r="H10" s="679"/>
      <c r="I10" s="679"/>
      <c r="J10" s="679"/>
      <c r="K10" s="679"/>
      <c r="L10" s="679"/>
      <c r="M10" s="679"/>
      <c r="N10" s="679"/>
      <c r="O10" s="679"/>
      <c r="P10" s="679"/>
      <c r="Q10" s="680"/>
      <c r="R10" s="681" t="s">
        <v>236</v>
      </c>
      <c r="S10" s="682"/>
      <c r="T10" s="682"/>
      <c r="U10" s="682"/>
      <c r="V10" s="682"/>
      <c r="W10" s="682"/>
      <c r="X10" s="682"/>
      <c r="Y10" s="683"/>
      <c r="Z10" s="684" t="s">
        <v>236</v>
      </c>
      <c r="AA10" s="684"/>
      <c r="AB10" s="684"/>
      <c r="AC10" s="684"/>
      <c r="AD10" s="685" t="s">
        <v>236</v>
      </c>
      <c r="AE10" s="685"/>
      <c r="AF10" s="685"/>
      <c r="AG10" s="685"/>
      <c r="AH10" s="685"/>
      <c r="AI10" s="685"/>
      <c r="AJ10" s="685"/>
      <c r="AK10" s="685"/>
      <c r="AL10" s="686" t="s">
        <v>236</v>
      </c>
      <c r="AM10" s="687"/>
      <c r="AN10" s="687"/>
      <c r="AO10" s="688"/>
      <c r="AP10" s="678" t="s">
        <v>247</v>
      </c>
      <c r="AQ10" s="679"/>
      <c r="AR10" s="679"/>
      <c r="AS10" s="679"/>
      <c r="AT10" s="679"/>
      <c r="AU10" s="679"/>
      <c r="AV10" s="679"/>
      <c r="AW10" s="679"/>
      <c r="AX10" s="679"/>
      <c r="AY10" s="679"/>
      <c r="AZ10" s="679"/>
      <c r="BA10" s="679"/>
      <c r="BB10" s="679"/>
      <c r="BC10" s="679"/>
      <c r="BD10" s="679"/>
      <c r="BE10" s="679"/>
      <c r="BF10" s="680"/>
      <c r="BG10" s="681">
        <v>46221</v>
      </c>
      <c r="BH10" s="682"/>
      <c r="BI10" s="682"/>
      <c r="BJ10" s="682"/>
      <c r="BK10" s="682"/>
      <c r="BL10" s="682"/>
      <c r="BM10" s="682"/>
      <c r="BN10" s="683"/>
      <c r="BO10" s="684">
        <v>2.5</v>
      </c>
      <c r="BP10" s="684"/>
      <c r="BQ10" s="684"/>
      <c r="BR10" s="684"/>
      <c r="BS10" s="690">
        <v>7601</v>
      </c>
      <c r="BT10" s="682"/>
      <c r="BU10" s="682"/>
      <c r="BV10" s="682"/>
      <c r="BW10" s="682"/>
      <c r="BX10" s="682"/>
      <c r="BY10" s="682"/>
      <c r="BZ10" s="682"/>
      <c r="CA10" s="682"/>
      <c r="CB10" s="691"/>
      <c r="CD10" s="696" t="s">
        <v>248</v>
      </c>
      <c r="CE10" s="697"/>
      <c r="CF10" s="697"/>
      <c r="CG10" s="697"/>
      <c r="CH10" s="697"/>
      <c r="CI10" s="697"/>
      <c r="CJ10" s="697"/>
      <c r="CK10" s="697"/>
      <c r="CL10" s="697"/>
      <c r="CM10" s="697"/>
      <c r="CN10" s="697"/>
      <c r="CO10" s="697"/>
      <c r="CP10" s="697"/>
      <c r="CQ10" s="698"/>
      <c r="CR10" s="681">
        <v>15973</v>
      </c>
      <c r="CS10" s="682"/>
      <c r="CT10" s="682"/>
      <c r="CU10" s="682"/>
      <c r="CV10" s="682"/>
      <c r="CW10" s="682"/>
      <c r="CX10" s="682"/>
      <c r="CY10" s="683"/>
      <c r="CZ10" s="684">
        <v>0.1</v>
      </c>
      <c r="DA10" s="684"/>
      <c r="DB10" s="684"/>
      <c r="DC10" s="684"/>
      <c r="DD10" s="690">
        <v>2538</v>
      </c>
      <c r="DE10" s="682"/>
      <c r="DF10" s="682"/>
      <c r="DG10" s="682"/>
      <c r="DH10" s="682"/>
      <c r="DI10" s="682"/>
      <c r="DJ10" s="682"/>
      <c r="DK10" s="682"/>
      <c r="DL10" s="682"/>
      <c r="DM10" s="682"/>
      <c r="DN10" s="682"/>
      <c r="DO10" s="682"/>
      <c r="DP10" s="683"/>
      <c r="DQ10" s="690">
        <v>11495</v>
      </c>
      <c r="DR10" s="682"/>
      <c r="DS10" s="682"/>
      <c r="DT10" s="682"/>
      <c r="DU10" s="682"/>
      <c r="DV10" s="682"/>
      <c r="DW10" s="682"/>
      <c r="DX10" s="682"/>
      <c r="DY10" s="682"/>
      <c r="DZ10" s="682"/>
      <c r="EA10" s="682"/>
      <c r="EB10" s="682"/>
      <c r="EC10" s="691"/>
    </row>
    <row r="11" spans="2:143" ht="11.25" customHeight="1" x14ac:dyDescent="0.15">
      <c r="B11" s="678" t="s">
        <v>249</v>
      </c>
      <c r="C11" s="679"/>
      <c r="D11" s="679"/>
      <c r="E11" s="679"/>
      <c r="F11" s="679"/>
      <c r="G11" s="679"/>
      <c r="H11" s="679"/>
      <c r="I11" s="679"/>
      <c r="J11" s="679"/>
      <c r="K11" s="679"/>
      <c r="L11" s="679"/>
      <c r="M11" s="679"/>
      <c r="N11" s="679"/>
      <c r="O11" s="679"/>
      <c r="P11" s="679"/>
      <c r="Q11" s="680"/>
      <c r="R11" s="681" t="s">
        <v>136</v>
      </c>
      <c r="S11" s="682"/>
      <c r="T11" s="682"/>
      <c r="U11" s="682"/>
      <c r="V11" s="682"/>
      <c r="W11" s="682"/>
      <c r="X11" s="682"/>
      <c r="Y11" s="683"/>
      <c r="Z11" s="684" t="s">
        <v>136</v>
      </c>
      <c r="AA11" s="684"/>
      <c r="AB11" s="684"/>
      <c r="AC11" s="684"/>
      <c r="AD11" s="685" t="s">
        <v>236</v>
      </c>
      <c r="AE11" s="685"/>
      <c r="AF11" s="685"/>
      <c r="AG11" s="685"/>
      <c r="AH11" s="685"/>
      <c r="AI11" s="685"/>
      <c r="AJ11" s="685"/>
      <c r="AK11" s="685"/>
      <c r="AL11" s="686" t="s">
        <v>236</v>
      </c>
      <c r="AM11" s="687"/>
      <c r="AN11" s="687"/>
      <c r="AO11" s="688"/>
      <c r="AP11" s="678" t="s">
        <v>250</v>
      </c>
      <c r="AQ11" s="679"/>
      <c r="AR11" s="679"/>
      <c r="AS11" s="679"/>
      <c r="AT11" s="679"/>
      <c r="AU11" s="679"/>
      <c r="AV11" s="679"/>
      <c r="AW11" s="679"/>
      <c r="AX11" s="679"/>
      <c r="AY11" s="679"/>
      <c r="AZ11" s="679"/>
      <c r="BA11" s="679"/>
      <c r="BB11" s="679"/>
      <c r="BC11" s="679"/>
      <c r="BD11" s="679"/>
      <c r="BE11" s="679"/>
      <c r="BF11" s="680"/>
      <c r="BG11" s="681">
        <v>39163</v>
      </c>
      <c r="BH11" s="682"/>
      <c r="BI11" s="682"/>
      <c r="BJ11" s="682"/>
      <c r="BK11" s="682"/>
      <c r="BL11" s="682"/>
      <c r="BM11" s="682"/>
      <c r="BN11" s="683"/>
      <c r="BO11" s="684">
        <v>2.1</v>
      </c>
      <c r="BP11" s="684"/>
      <c r="BQ11" s="684"/>
      <c r="BR11" s="684"/>
      <c r="BS11" s="690">
        <v>7767</v>
      </c>
      <c r="BT11" s="682"/>
      <c r="BU11" s="682"/>
      <c r="BV11" s="682"/>
      <c r="BW11" s="682"/>
      <c r="BX11" s="682"/>
      <c r="BY11" s="682"/>
      <c r="BZ11" s="682"/>
      <c r="CA11" s="682"/>
      <c r="CB11" s="691"/>
      <c r="CD11" s="696" t="s">
        <v>251</v>
      </c>
      <c r="CE11" s="697"/>
      <c r="CF11" s="697"/>
      <c r="CG11" s="697"/>
      <c r="CH11" s="697"/>
      <c r="CI11" s="697"/>
      <c r="CJ11" s="697"/>
      <c r="CK11" s="697"/>
      <c r="CL11" s="697"/>
      <c r="CM11" s="697"/>
      <c r="CN11" s="697"/>
      <c r="CO11" s="697"/>
      <c r="CP11" s="697"/>
      <c r="CQ11" s="698"/>
      <c r="CR11" s="681">
        <v>387946</v>
      </c>
      <c r="CS11" s="682"/>
      <c r="CT11" s="682"/>
      <c r="CU11" s="682"/>
      <c r="CV11" s="682"/>
      <c r="CW11" s="682"/>
      <c r="CX11" s="682"/>
      <c r="CY11" s="683"/>
      <c r="CZ11" s="684">
        <v>3.4</v>
      </c>
      <c r="DA11" s="684"/>
      <c r="DB11" s="684"/>
      <c r="DC11" s="684"/>
      <c r="DD11" s="690">
        <v>44178</v>
      </c>
      <c r="DE11" s="682"/>
      <c r="DF11" s="682"/>
      <c r="DG11" s="682"/>
      <c r="DH11" s="682"/>
      <c r="DI11" s="682"/>
      <c r="DJ11" s="682"/>
      <c r="DK11" s="682"/>
      <c r="DL11" s="682"/>
      <c r="DM11" s="682"/>
      <c r="DN11" s="682"/>
      <c r="DO11" s="682"/>
      <c r="DP11" s="683"/>
      <c r="DQ11" s="690">
        <v>199714</v>
      </c>
      <c r="DR11" s="682"/>
      <c r="DS11" s="682"/>
      <c r="DT11" s="682"/>
      <c r="DU11" s="682"/>
      <c r="DV11" s="682"/>
      <c r="DW11" s="682"/>
      <c r="DX11" s="682"/>
      <c r="DY11" s="682"/>
      <c r="DZ11" s="682"/>
      <c r="EA11" s="682"/>
      <c r="EB11" s="682"/>
      <c r="EC11" s="691"/>
    </row>
    <row r="12" spans="2:143" ht="11.25" customHeight="1" x14ac:dyDescent="0.15">
      <c r="B12" s="678" t="s">
        <v>252</v>
      </c>
      <c r="C12" s="679"/>
      <c r="D12" s="679"/>
      <c r="E12" s="679"/>
      <c r="F12" s="679"/>
      <c r="G12" s="679"/>
      <c r="H12" s="679"/>
      <c r="I12" s="679"/>
      <c r="J12" s="679"/>
      <c r="K12" s="679"/>
      <c r="L12" s="679"/>
      <c r="M12" s="679"/>
      <c r="N12" s="679"/>
      <c r="O12" s="679"/>
      <c r="P12" s="679"/>
      <c r="Q12" s="680"/>
      <c r="R12" s="681">
        <v>377418</v>
      </c>
      <c r="S12" s="682"/>
      <c r="T12" s="682"/>
      <c r="U12" s="682"/>
      <c r="V12" s="682"/>
      <c r="W12" s="682"/>
      <c r="X12" s="682"/>
      <c r="Y12" s="683"/>
      <c r="Z12" s="684">
        <v>3.3</v>
      </c>
      <c r="AA12" s="684"/>
      <c r="AB12" s="684"/>
      <c r="AC12" s="684"/>
      <c r="AD12" s="685">
        <v>377418</v>
      </c>
      <c r="AE12" s="685"/>
      <c r="AF12" s="685"/>
      <c r="AG12" s="685"/>
      <c r="AH12" s="685"/>
      <c r="AI12" s="685"/>
      <c r="AJ12" s="685"/>
      <c r="AK12" s="685"/>
      <c r="AL12" s="686">
        <v>5.2</v>
      </c>
      <c r="AM12" s="687"/>
      <c r="AN12" s="687"/>
      <c r="AO12" s="688"/>
      <c r="AP12" s="678" t="s">
        <v>253</v>
      </c>
      <c r="AQ12" s="679"/>
      <c r="AR12" s="679"/>
      <c r="AS12" s="679"/>
      <c r="AT12" s="679"/>
      <c r="AU12" s="679"/>
      <c r="AV12" s="679"/>
      <c r="AW12" s="679"/>
      <c r="AX12" s="679"/>
      <c r="AY12" s="679"/>
      <c r="AZ12" s="679"/>
      <c r="BA12" s="679"/>
      <c r="BB12" s="679"/>
      <c r="BC12" s="679"/>
      <c r="BD12" s="679"/>
      <c r="BE12" s="679"/>
      <c r="BF12" s="680"/>
      <c r="BG12" s="681">
        <v>802718</v>
      </c>
      <c r="BH12" s="682"/>
      <c r="BI12" s="682"/>
      <c r="BJ12" s="682"/>
      <c r="BK12" s="682"/>
      <c r="BL12" s="682"/>
      <c r="BM12" s="682"/>
      <c r="BN12" s="683"/>
      <c r="BO12" s="684">
        <v>43.4</v>
      </c>
      <c r="BP12" s="684"/>
      <c r="BQ12" s="684"/>
      <c r="BR12" s="684"/>
      <c r="BS12" s="690" t="s">
        <v>136</v>
      </c>
      <c r="BT12" s="682"/>
      <c r="BU12" s="682"/>
      <c r="BV12" s="682"/>
      <c r="BW12" s="682"/>
      <c r="BX12" s="682"/>
      <c r="BY12" s="682"/>
      <c r="BZ12" s="682"/>
      <c r="CA12" s="682"/>
      <c r="CB12" s="691"/>
      <c r="CD12" s="696" t="s">
        <v>254</v>
      </c>
      <c r="CE12" s="697"/>
      <c r="CF12" s="697"/>
      <c r="CG12" s="697"/>
      <c r="CH12" s="697"/>
      <c r="CI12" s="697"/>
      <c r="CJ12" s="697"/>
      <c r="CK12" s="697"/>
      <c r="CL12" s="697"/>
      <c r="CM12" s="697"/>
      <c r="CN12" s="697"/>
      <c r="CO12" s="697"/>
      <c r="CP12" s="697"/>
      <c r="CQ12" s="698"/>
      <c r="CR12" s="681">
        <v>319739</v>
      </c>
      <c r="CS12" s="682"/>
      <c r="CT12" s="682"/>
      <c r="CU12" s="682"/>
      <c r="CV12" s="682"/>
      <c r="CW12" s="682"/>
      <c r="CX12" s="682"/>
      <c r="CY12" s="683"/>
      <c r="CZ12" s="684">
        <v>2.8</v>
      </c>
      <c r="DA12" s="684"/>
      <c r="DB12" s="684"/>
      <c r="DC12" s="684"/>
      <c r="DD12" s="690">
        <v>18356</v>
      </c>
      <c r="DE12" s="682"/>
      <c r="DF12" s="682"/>
      <c r="DG12" s="682"/>
      <c r="DH12" s="682"/>
      <c r="DI12" s="682"/>
      <c r="DJ12" s="682"/>
      <c r="DK12" s="682"/>
      <c r="DL12" s="682"/>
      <c r="DM12" s="682"/>
      <c r="DN12" s="682"/>
      <c r="DO12" s="682"/>
      <c r="DP12" s="683"/>
      <c r="DQ12" s="690">
        <v>277061</v>
      </c>
      <c r="DR12" s="682"/>
      <c r="DS12" s="682"/>
      <c r="DT12" s="682"/>
      <c r="DU12" s="682"/>
      <c r="DV12" s="682"/>
      <c r="DW12" s="682"/>
      <c r="DX12" s="682"/>
      <c r="DY12" s="682"/>
      <c r="DZ12" s="682"/>
      <c r="EA12" s="682"/>
      <c r="EB12" s="682"/>
      <c r="EC12" s="691"/>
    </row>
    <row r="13" spans="2:143" ht="11.25" customHeight="1" x14ac:dyDescent="0.15">
      <c r="B13" s="678" t="s">
        <v>255</v>
      </c>
      <c r="C13" s="679"/>
      <c r="D13" s="679"/>
      <c r="E13" s="679"/>
      <c r="F13" s="679"/>
      <c r="G13" s="679"/>
      <c r="H13" s="679"/>
      <c r="I13" s="679"/>
      <c r="J13" s="679"/>
      <c r="K13" s="679"/>
      <c r="L13" s="679"/>
      <c r="M13" s="679"/>
      <c r="N13" s="679"/>
      <c r="O13" s="679"/>
      <c r="P13" s="679"/>
      <c r="Q13" s="680"/>
      <c r="R13" s="681" t="s">
        <v>236</v>
      </c>
      <c r="S13" s="682"/>
      <c r="T13" s="682"/>
      <c r="U13" s="682"/>
      <c r="V13" s="682"/>
      <c r="W13" s="682"/>
      <c r="X13" s="682"/>
      <c r="Y13" s="683"/>
      <c r="Z13" s="684" t="s">
        <v>236</v>
      </c>
      <c r="AA13" s="684"/>
      <c r="AB13" s="684"/>
      <c r="AC13" s="684"/>
      <c r="AD13" s="685" t="s">
        <v>236</v>
      </c>
      <c r="AE13" s="685"/>
      <c r="AF13" s="685"/>
      <c r="AG13" s="685"/>
      <c r="AH13" s="685"/>
      <c r="AI13" s="685"/>
      <c r="AJ13" s="685"/>
      <c r="AK13" s="685"/>
      <c r="AL13" s="686" t="s">
        <v>136</v>
      </c>
      <c r="AM13" s="687"/>
      <c r="AN13" s="687"/>
      <c r="AO13" s="688"/>
      <c r="AP13" s="678" t="s">
        <v>256</v>
      </c>
      <c r="AQ13" s="679"/>
      <c r="AR13" s="679"/>
      <c r="AS13" s="679"/>
      <c r="AT13" s="679"/>
      <c r="AU13" s="679"/>
      <c r="AV13" s="679"/>
      <c r="AW13" s="679"/>
      <c r="AX13" s="679"/>
      <c r="AY13" s="679"/>
      <c r="AZ13" s="679"/>
      <c r="BA13" s="679"/>
      <c r="BB13" s="679"/>
      <c r="BC13" s="679"/>
      <c r="BD13" s="679"/>
      <c r="BE13" s="679"/>
      <c r="BF13" s="680"/>
      <c r="BG13" s="681">
        <v>789089</v>
      </c>
      <c r="BH13" s="682"/>
      <c r="BI13" s="682"/>
      <c r="BJ13" s="682"/>
      <c r="BK13" s="682"/>
      <c r="BL13" s="682"/>
      <c r="BM13" s="682"/>
      <c r="BN13" s="683"/>
      <c r="BO13" s="684">
        <v>42.7</v>
      </c>
      <c r="BP13" s="684"/>
      <c r="BQ13" s="684"/>
      <c r="BR13" s="684"/>
      <c r="BS13" s="690" t="s">
        <v>236</v>
      </c>
      <c r="BT13" s="682"/>
      <c r="BU13" s="682"/>
      <c r="BV13" s="682"/>
      <c r="BW13" s="682"/>
      <c r="BX13" s="682"/>
      <c r="BY13" s="682"/>
      <c r="BZ13" s="682"/>
      <c r="CA13" s="682"/>
      <c r="CB13" s="691"/>
      <c r="CD13" s="696" t="s">
        <v>257</v>
      </c>
      <c r="CE13" s="697"/>
      <c r="CF13" s="697"/>
      <c r="CG13" s="697"/>
      <c r="CH13" s="697"/>
      <c r="CI13" s="697"/>
      <c r="CJ13" s="697"/>
      <c r="CK13" s="697"/>
      <c r="CL13" s="697"/>
      <c r="CM13" s="697"/>
      <c r="CN13" s="697"/>
      <c r="CO13" s="697"/>
      <c r="CP13" s="697"/>
      <c r="CQ13" s="698"/>
      <c r="CR13" s="681">
        <v>1320564</v>
      </c>
      <c r="CS13" s="682"/>
      <c r="CT13" s="682"/>
      <c r="CU13" s="682"/>
      <c r="CV13" s="682"/>
      <c r="CW13" s="682"/>
      <c r="CX13" s="682"/>
      <c r="CY13" s="683"/>
      <c r="CZ13" s="684">
        <v>11.7</v>
      </c>
      <c r="DA13" s="684"/>
      <c r="DB13" s="684"/>
      <c r="DC13" s="684"/>
      <c r="DD13" s="690">
        <v>232694</v>
      </c>
      <c r="DE13" s="682"/>
      <c r="DF13" s="682"/>
      <c r="DG13" s="682"/>
      <c r="DH13" s="682"/>
      <c r="DI13" s="682"/>
      <c r="DJ13" s="682"/>
      <c r="DK13" s="682"/>
      <c r="DL13" s="682"/>
      <c r="DM13" s="682"/>
      <c r="DN13" s="682"/>
      <c r="DO13" s="682"/>
      <c r="DP13" s="683"/>
      <c r="DQ13" s="690">
        <v>1070228</v>
      </c>
      <c r="DR13" s="682"/>
      <c r="DS13" s="682"/>
      <c r="DT13" s="682"/>
      <c r="DU13" s="682"/>
      <c r="DV13" s="682"/>
      <c r="DW13" s="682"/>
      <c r="DX13" s="682"/>
      <c r="DY13" s="682"/>
      <c r="DZ13" s="682"/>
      <c r="EA13" s="682"/>
      <c r="EB13" s="682"/>
      <c r="EC13" s="691"/>
    </row>
    <row r="14" spans="2:143" ht="11.25" customHeight="1" x14ac:dyDescent="0.15">
      <c r="B14" s="678" t="s">
        <v>258</v>
      </c>
      <c r="C14" s="679"/>
      <c r="D14" s="679"/>
      <c r="E14" s="679"/>
      <c r="F14" s="679"/>
      <c r="G14" s="679"/>
      <c r="H14" s="679"/>
      <c r="I14" s="679"/>
      <c r="J14" s="679"/>
      <c r="K14" s="679"/>
      <c r="L14" s="679"/>
      <c r="M14" s="679"/>
      <c r="N14" s="679"/>
      <c r="O14" s="679"/>
      <c r="P14" s="679"/>
      <c r="Q14" s="680"/>
      <c r="R14" s="681" t="s">
        <v>136</v>
      </c>
      <c r="S14" s="682"/>
      <c r="T14" s="682"/>
      <c r="U14" s="682"/>
      <c r="V14" s="682"/>
      <c r="W14" s="682"/>
      <c r="X14" s="682"/>
      <c r="Y14" s="683"/>
      <c r="Z14" s="684" t="s">
        <v>236</v>
      </c>
      <c r="AA14" s="684"/>
      <c r="AB14" s="684"/>
      <c r="AC14" s="684"/>
      <c r="AD14" s="685" t="s">
        <v>236</v>
      </c>
      <c r="AE14" s="685"/>
      <c r="AF14" s="685"/>
      <c r="AG14" s="685"/>
      <c r="AH14" s="685"/>
      <c r="AI14" s="685"/>
      <c r="AJ14" s="685"/>
      <c r="AK14" s="685"/>
      <c r="AL14" s="686" t="s">
        <v>136</v>
      </c>
      <c r="AM14" s="687"/>
      <c r="AN14" s="687"/>
      <c r="AO14" s="688"/>
      <c r="AP14" s="678" t="s">
        <v>259</v>
      </c>
      <c r="AQ14" s="679"/>
      <c r="AR14" s="679"/>
      <c r="AS14" s="679"/>
      <c r="AT14" s="679"/>
      <c r="AU14" s="679"/>
      <c r="AV14" s="679"/>
      <c r="AW14" s="679"/>
      <c r="AX14" s="679"/>
      <c r="AY14" s="679"/>
      <c r="AZ14" s="679"/>
      <c r="BA14" s="679"/>
      <c r="BB14" s="679"/>
      <c r="BC14" s="679"/>
      <c r="BD14" s="679"/>
      <c r="BE14" s="679"/>
      <c r="BF14" s="680"/>
      <c r="BG14" s="681">
        <v>75928</v>
      </c>
      <c r="BH14" s="682"/>
      <c r="BI14" s="682"/>
      <c r="BJ14" s="682"/>
      <c r="BK14" s="682"/>
      <c r="BL14" s="682"/>
      <c r="BM14" s="682"/>
      <c r="BN14" s="683"/>
      <c r="BO14" s="684">
        <v>4.0999999999999996</v>
      </c>
      <c r="BP14" s="684"/>
      <c r="BQ14" s="684"/>
      <c r="BR14" s="684"/>
      <c r="BS14" s="690" t="s">
        <v>136</v>
      </c>
      <c r="BT14" s="682"/>
      <c r="BU14" s="682"/>
      <c r="BV14" s="682"/>
      <c r="BW14" s="682"/>
      <c r="BX14" s="682"/>
      <c r="BY14" s="682"/>
      <c r="BZ14" s="682"/>
      <c r="CA14" s="682"/>
      <c r="CB14" s="691"/>
      <c r="CD14" s="696" t="s">
        <v>260</v>
      </c>
      <c r="CE14" s="697"/>
      <c r="CF14" s="697"/>
      <c r="CG14" s="697"/>
      <c r="CH14" s="697"/>
      <c r="CI14" s="697"/>
      <c r="CJ14" s="697"/>
      <c r="CK14" s="697"/>
      <c r="CL14" s="697"/>
      <c r="CM14" s="697"/>
      <c r="CN14" s="697"/>
      <c r="CO14" s="697"/>
      <c r="CP14" s="697"/>
      <c r="CQ14" s="698"/>
      <c r="CR14" s="681">
        <v>610006</v>
      </c>
      <c r="CS14" s="682"/>
      <c r="CT14" s="682"/>
      <c r="CU14" s="682"/>
      <c r="CV14" s="682"/>
      <c r="CW14" s="682"/>
      <c r="CX14" s="682"/>
      <c r="CY14" s="683"/>
      <c r="CZ14" s="684">
        <v>5.4</v>
      </c>
      <c r="DA14" s="684"/>
      <c r="DB14" s="684"/>
      <c r="DC14" s="684"/>
      <c r="DD14" s="690">
        <v>11667</v>
      </c>
      <c r="DE14" s="682"/>
      <c r="DF14" s="682"/>
      <c r="DG14" s="682"/>
      <c r="DH14" s="682"/>
      <c r="DI14" s="682"/>
      <c r="DJ14" s="682"/>
      <c r="DK14" s="682"/>
      <c r="DL14" s="682"/>
      <c r="DM14" s="682"/>
      <c r="DN14" s="682"/>
      <c r="DO14" s="682"/>
      <c r="DP14" s="683"/>
      <c r="DQ14" s="690">
        <v>562564</v>
      </c>
      <c r="DR14" s="682"/>
      <c r="DS14" s="682"/>
      <c r="DT14" s="682"/>
      <c r="DU14" s="682"/>
      <c r="DV14" s="682"/>
      <c r="DW14" s="682"/>
      <c r="DX14" s="682"/>
      <c r="DY14" s="682"/>
      <c r="DZ14" s="682"/>
      <c r="EA14" s="682"/>
      <c r="EB14" s="682"/>
      <c r="EC14" s="691"/>
    </row>
    <row r="15" spans="2:143" ht="11.25" customHeight="1" x14ac:dyDescent="0.15">
      <c r="B15" s="678" t="s">
        <v>261</v>
      </c>
      <c r="C15" s="679"/>
      <c r="D15" s="679"/>
      <c r="E15" s="679"/>
      <c r="F15" s="679"/>
      <c r="G15" s="679"/>
      <c r="H15" s="679"/>
      <c r="I15" s="679"/>
      <c r="J15" s="679"/>
      <c r="K15" s="679"/>
      <c r="L15" s="679"/>
      <c r="M15" s="679"/>
      <c r="N15" s="679"/>
      <c r="O15" s="679"/>
      <c r="P15" s="679"/>
      <c r="Q15" s="680"/>
      <c r="R15" s="681">
        <v>33533</v>
      </c>
      <c r="S15" s="682"/>
      <c r="T15" s="682"/>
      <c r="U15" s="682"/>
      <c r="V15" s="682"/>
      <c r="W15" s="682"/>
      <c r="X15" s="682"/>
      <c r="Y15" s="683"/>
      <c r="Z15" s="684">
        <v>0.3</v>
      </c>
      <c r="AA15" s="684"/>
      <c r="AB15" s="684"/>
      <c r="AC15" s="684"/>
      <c r="AD15" s="685">
        <v>33533</v>
      </c>
      <c r="AE15" s="685"/>
      <c r="AF15" s="685"/>
      <c r="AG15" s="685"/>
      <c r="AH15" s="685"/>
      <c r="AI15" s="685"/>
      <c r="AJ15" s="685"/>
      <c r="AK15" s="685"/>
      <c r="AL15" s="686">
        <v>0.5</v>
      </c>
      <c r="AM15" s="687"/>
      <c r="AN15" s="687"/>
      <c r="AO15" s="688"/>
      <c r="AP15" s="678" t="s">
        <v>262</v>
      </c>
      <c r="AQ15" s="679"/>
      <c r="AR15" s="679"/>
      <c r="AS15" s="679"/>
      <c r="AT15" s="679"/>
      <c r="AU15" s="679"/>
      <c r="AV15" s="679"/>
      <c r="AW15" s="679"/>
      <c r="AX15" s="679"/>
      <c r="AY15" s="679"/>
      <c r="AZ15" s="679"/>
      <c r="BA15" s="679"/>
      <c r="BB15" s="679"/>
      <c r="BC15" s="679"/>
      <c r="BD15" s="679"/>
      <c r="BE15" s="679"/>
      <c r="BF15" s="680"/>
      <c r="BG15" s="681">
        <v>127807</v>
      </c>
      <c r="BH15" s="682"/>
      <c r="BI15" s="682"/>
      <c r="BJ15" s="682"/>
      <c r="BK15" s="682"/>
      <c r="BL15" s="682"/>
      <c r="BM15" s="682"/>
      <c r="BN15" s="683"/>
      <c r="BO15" s="684">
        <v>6.9</v>
      </c>
      <c r="BP15" s="684"/>
      <c r="BQ15" s="684"/>
      <c r="BR15" s="684"/>
      <c r="BS15" s="690" t="s">
        <v>236</v>
      </c>
      <c r="BT15" s="682"/>
      <c r="BU15" s="682"/>
      <c r="BV15" s="682"/>
      <c r="BW15" s="682"/>
      <c r="BX15" s="682"/>
      <c r="BY15" s="682"/>
      <c r="BZ15" s="682"/>
      <c r="CA15" s="682"/>
      <c r="CB15" s="691"/>
      <c r="CD15" s="696" t="s">
        <v>263</v>
      </c>
      <c r="CE15" s="697"/>
      <c r="CF15" s="697"/>
      <c r="CG15" s="697"/>
      <c r="CH15" s="697"/>
      <c r="CI15" s="697"/>
      <c r="CJ15" s="697"/>
      <c r="CK15" s="697"/>
      <c r="CL15" s="697"/>
      <c r="CM15" s="697"/>
      <c r="CN15" s="697"/>
      <c r="CO15" s="697"/>
      <c r="CP15" s="697"/>
      <c r="CQ15" s="698"/>
      <c r="CR15" s="681">
        <v>988980</v>
      </c>
      <c r="CS15" s="682"/>
      <c r="CT15" s="682"/>
      <c r="CU15" s="682"/>
      <c r="CV15" s="682"/>
      <c r="CW15" s="682"/>
      <c r="CX15" s="682"/>
      <c r="CY15" s="683"/>
      <c r="CZ15" s="684">
        <v>8.6999999999999993</v>
      </c>
      <c r="DA15" s="684"/>
      <c r="DB15" s="684"/>
      <c r="DC15" s="684"/>
      <c r="DD15" s="690">
        <v>6504</v>
      </c>
      <c r="DE15" s="682"/>
      <c r="DF15" s="682"/>
      <c r="DG15" s="682"/>
      <c r="DH15" s="682"/>
      <c r="DI15" s="682"/>
      <c r="DJ15" s="682"/>
      <c r="DK15" s="682"/>
      <c r="DL15" s="682"/>
      <c r="DM15" s="682"/>
      <c r="DN15" s="682"/>
      <c r="DO15" s="682"/>
      <c r="DP15" s="683"/>
      <c r="DQ15" s="690">
        <v>812287</v>
      </c>
      <c r="DR15" s="682"/>
      <c r="DS15" s="682"/>
      <c r="DT15" s="682"/>
      <c r="DU15" s="682"/>
      <c r="DV15" s="682"/>
      <c r="DW15" s="682"/>
      <c r="DX15" s="682"/>
      <c r="DY15" s="682"/>
      <c r="DZ15" s="682"/>
      <c r="EA15" s="682"/>
      <c r="EB15" s="682"/>
      <c r="EC15" s="691"/>
    </row>
    <row r="16" spans="2:143" ht="11.25" customHeight="1" x14ac:dyDescent="0.15">
      <c r="B16" s="678" t="s">
        <v>264</v>
      </c>
      <c r="C16" s="679"/>
      <c r="D16" s="679"/>
      <c r="E16" s="679"/>
      <c r="F16" s="679"/>
      <c r="G16" s="679"/>
      <c r="H16" s="679"/>
      <c r="I16" s="679"/>
      <c r="J16" s="679"/>
      <c r="K16" s="679"/>
      <c r="L16" s="679"/>
      <c r="M16" s="679"/>
      <c r="N16" s="679"/>
      <c r="O16" s="679"/>
      <c r="P16" s="679"/>
      <c r="Q16" s="680"/>
      <c r="R16" s="681" t="s">
        <v>136</v>
      </c>
      <c r="S16" s="682"/>
      <c r="T16" s="682"/>
      <c r="U16" s="682"/>
      <c r="V16" s="682"/>
      <c r="W16" s="682"/>
      <c r="X16" s="682"/>
      <c r="Y16" s="683"/>
      <c r="Z16" s="684" t="s">
        <v>136</v>
      </c>
      <c r="AA16" s="684"/>
      <c r="AB16" s="684"/>
      <c r="AC16" s="684"/>
      <c r="AD16" s="685" t="s">
        <v>136</v>
      </c>
      <c r="AE16" s="685"/>
      <c r="AF16" s="685"/>
      <c r="AG16" s="685"/>
      <c r="AH16" s="685"/>
      <c r="AI16" s="685"/>
      <c r="AJ16" s="685"/>
      <c r="AK16" s="685"/>
      <c r="AL16" s="686" t="s">
        <v>136</v>
      </c>
      <c r="AM16" s="687"/>
      <c r="AN16" s="687"/>
      <c r="AO16" s="688"/>
      <c r="AP16" s="678" t="s">
        <v>265</v>
      </c>
      <c r="AQ16" s="679"/>
      <c r="AR16" s="679"/>
      <c r="AS16" s="679"/>
      <c r="AT16" s="679"/>
      <c r="AU16" s="679"/>
      <c r="AV16" s="679"/>
      <c r="AW16" s="679"/>
      <c r="AX16" s="679"/>
      <c r="AY16" s="679"/>
      <c r="AZ16" s="679"/>
      <c r="BA16" s="679"/>
      <c r="BB16" s="679"/>
      <c r="BC16" s="679"/>
      <c r="BD16" s="679"/>
      <c r="BE16" s="679"/>
      <c r="BF16" s="680"/>
      <c r="BG16" s="681" t="s">
        <v>136</v>
      </c>
      <c r="BH16" s="682"/>
      <c r="BI16" s="682"/>
      <c r="BJ16" s="682"/>
      <c r="BK16" s="682"/>
      <c r="BL16" s="682"/>
      <c r="BM16" s="682"/>
      <c r="BN16" s="683"/>
      <c r="BO16" s="684" t="s">
        <v>136</v>
      </c>
      <c r="BP16" s="684"/>
      <c r="BQ16" s="684"/>
      <c r="BR16" s="684"/>
      <c r="BS16" s="690" t="s">
        <v>136</v>
      </c>
      <c r="BT16" s="682"/>
      <c r="BU16" s="682"/>
      <c r="BV16" s="682"/>
      <c r="BW16" s="682"/>
      <c r="BX16" s="682"/>
      <c r="BY16" s="682"/>
      <c r="BZ16" s="682"/>
      <c r="CA16" s="682"/>
      <c r="CB16" s="691"/>
      <c r="CD16" s="696" t="s">
        <v>266</v>
      </c>
      <c r="CE16" s="697"/>
      <c r="CF16" s="697"/>
      <c r="CG16" s="697"/>
      <c r="CH16" s="697"/>
      <c r="CI16" s="697"/>
      <c r="CJ16" s="697"/>
      <c r="CK16" s="697"/>
      <c r="CL16" s="697"/>
      <c r="CM16" s="697"/>
      <c r="CN16" s="697"/>
      <c r="CO16" s="697"/>
      <c r="CP16" s="697"/>
      <c r="CQ16" s="698"/>
      <c r="CR16" s="681">
        <v>398867</v>
      </c>
      <c r="CS16" s="682"/>
      <c r="CT16" s="682"/>
      <c r="CU16" s="682"/>
      <c r="CV16" s="682"/>
      <c r="CW16" s="682"/>
      <c r="CX16" s="682"/>
      <c r="CY16" s="683"/>
      <c r="CZ16" s="684">
        <v>3.5</v>
      </c>
      <c r="DA16" s="684"/>
      <c r="DB16" s="684"/>
      <c r="DC16" s="684"/>
      <c r="DD16" s="690" t="s">
        <v>136</v>
      </c>
      <c r="DE16" s="682"/>
      <c r="DF16" s="682"/>
      <c r="DG16" s="682"/>
      <c r="DH16" s="682"/>
      <c r="DI16" s="682"/>
      <c r="DJ16" s="682"/>
      <c r="DK16" s="682"/>
      <c r="DL16" s="682"/>
      <c r="DM16" s="682"/>
      <c r="DN16" s="682"/>
      <c r="DO16" s="682"/>
      <c r="DP16" s="683"/>
      <c r="DQ16" s="690">
        <v>177692</v>
      </c>
      <c r="DR16" s="682"/>
      <c r="DS16" s="682"/>
      <c r="DT16" s="682"/>
      <c r="DU16" s="682"/>
      <c r="DV16" s="682"/>
      <c r="DW16" s="682"/>
      <c r="DX16" s="682"/>
      <c r="DY16" s="682"/>
      <c r="DZ16" s="682"/>
      <c r="EA16" s="682"/>
      <c r="EB16" s="682"/>
      <c r="EC16" s="691"/>
    </row>
    <row r="17" spans="2:133" ht="11.25" customHeight="1" x14ac:dyDescent="0.15">
      <c r="B17" s="678" t="s">
        <v>267</v>
      </c>
      <c r="C17" s="679"/>
      <c r="D17" s="679"/>
      <c r="E17" s="679"/>
      <c r="F17" s="679"/>
      <c r="G17" s="679"/>
      <c r="H17" s="679"/>
      <c r="I17" s="679"/>
      <c r="J17" s="679"/>
      <c r="K17" s="679"/>
      <c r="L17" s="679"/>
      <c r="M17" s="679"/>
      <c r="N17" s="679"/>
      <c r="O17" s="679"/>
      <c r="P17" s="679"/>
      <c r="Q17" s="680"/>
      <c r="R17" s="681">
        <v>9400</v>
      </c>
      <c r="S17" s="682"/>
      <c r="T17" s="682"/>
      <c r="U17" s="682"/>
      <c r="V17" s="682"/>
      <c r="W17" s="682"/>
      <c r="X17" s="682"/>
      <c r="Y17" s="683"/>
      <c r="Z17" s="684">
        <v>0.1</v>
      </c>
      <c r="AA17" s="684"/>
      <c r="AB17" s="684"/>
      <c r="AC17" s="684"/>
      <c r="AD17" s="685">
        <v>9400</v>
      </c>
      <c r="AE17" s="685"/>
      <c r="AF17" s="685"/>
      <c r="AG17" s="685"/>
      <c r="AH17" s="685"/>
      <c r="AI17" s="685"/>
      <c r="AJ17" s="685"/>
      <c r="AK17" s="685"/>
      <c r="AL17" s="686">
        <v>0.1</v>
      </c>
      <c r="AM17" s="687"/>
      <c r="AN17" s="687"/>
      <c r="AO17" s="688"/>
      <c r="AP17" s="678" t="s">
        <v>268</v>
      </c>
      <c r="AQ17" s="679"/>
      <c r="AR17" s="679"/>
      <c r="AS17" s="679"/>
      <c r="AT17" s="679"/>
      <c r="AU17" s="679"/>
      <c r="AV17" s="679"/>
      <c r="AW17" s="679"/>
      <c r="AX17" s="679"/>
      <c r="AY17" s="679"/>
      <c r="AZ17" s="679"/>
      <c r="BA17" s="679"/>
      <c r="BB17" s="679"/>
      <c r="BC17" s="679"/>
      <c r="BD17" s="679"/>
      <c r="BE17" s="679"/>
      <c r="BF17" s="680"/>
      <c r="BG17" s="681" t="s">
        <v>236</v>
      </c>
      <c r="BH17" s="682"/>
      <c r="BI17" s="682"/>
      <c r="BJ17" s="682"/>
      <c r="BK17" s="682"/>
      <c r="BL17" s="682"/>
      <c r="BM17" s="682"/>
      <c r="BN17" s="683"/>
      <c r="BO17" s="684" t="s">
        <v>236</v>
      </c>
      <c r="BP17" s="684"/>
      <c r="BQ17" s="684"/>
      <c r="BR17" s="684"/>
      <c r="BS17" s="690" t="s">
        <v>136</v>
      </c>
      <c r="BT17" s="682"/>
      <c r="BU17" s="682"/>
      <c r="BV17" s="682"/>
      <c r="BW17" s="682"/>
      <c r="BX17" s="682"/>
      <c r="BY17" s="682"/>
      <c r="BZ17" s="682"/>
      <c r="CA17" s="682"/>
      <c r="CB17" s="691"/>
      <c r="CD17" s="696" t="s">
        <v>269</v>
      </c>
      <c r="CE17" s="697"/>
      <c r="CF17" s="697"/>
      <c r="CG17" s="697"/>
      <c r="CH17" s="697"/>
      <c r="CI17" s="697"/>
      <c r="CJ17" s="697"/>
      <c r="CK17" s="697"/>
      <c r="CL17" s="697"/>
      <c r="CM17" s="697"/>
      <c r="CN17" s="697"/>
      <c r="CO17" s="697"/>
      <c r="CP17" s="697"/>
      <c r="CQ17" s="698"/>
      <c r="CR17" s="681">
        <v>1573681</v>
      </c>
      <c r="CS17" s="682"/>
      <c r="CT17" s="682"/>
      <c r="CU17" s="682"/>
      <c r="CV17" s="682"/>
      <c r="CW17" s="682"/>
      <c r="CX17" s="682"/>
      <c r="CY17" s="683"/>
      <c r="CZ17" s="684">
        <v>13.9</v>
      </c>
      <c r="DA17" s="684"/>
      <c r="DB17" s="684"/>
      <c r="DC17" s="684"/>
      <c r="DD17" s="690" t="s">
        <v>136</v>
      </c>
      <c r="DE17" s="682"/>
      <c r="DF17" s="682"/>
      <c r="DG17" s="682"/>
      <c r="DH17" s="682"/>
      <c r="DI17" s="682"/>
      <c r="DJ17" s="682"/>
      <c r="DK17" s="682"/>
      <c r="DL17" s="682"/>
      <c r="DM17" s="682"/>
      <c r="DN17" s="682"/>
      <c r="DO17" s="682"/>
      <c r="DP17" s="683"/>
      <c r="DQ17" s="690">
        <v>1534311</v>
      </c>
      <c r="DR17" s="682"/>
      <c r="DS17" s="682"/>
      <c r="DT17" s="682"/>
      <c r="DU17" s="682"/>
      <c r="DV17" s="682"/>
      <c r="DW17" s="682"/>
      <c r="DX17" s="682"/>
      <c r="DY17" s="682"/>
      <c r="DZ17" s="682"/>
      <c r="EA17" s="682"/>
      <c r="EB17" s="682"/>
      <c r="EC17" s="691"/>
    </row>
    <row r="18" spans="2:133" ht="11.25" customHeight="1" x14ac:dyDescent="0.15">
      <c r="B18" s="678" t="s">
        <v>270</v>
      </c>
      <c r="C18" s="679"/>
      <c r="D18" s="679"/>
      <c r="E18" s="679"/>
      <c r="F18" s="679"/>
      <c r="G18" s="679"/>
      <c r="H18" s="679"/>
      <c r="I18" s="679"/>
      <c r="J18" s="679"/>
      <c r="K18" s="679"/>
      <c r="L18" s="679"/>
      <c r="M18" s="679"/>
      <c r="N18" s="679"/>
      <c r="O18" s="679"/>
      <c r="P18" s="679"/>
      <c r="Q18" s="680"/>
      <c r="R18" s="681">
        <v>5336891</v>
      </c>
      <c r="S18" s="682"/>
      <c r="T18" s="682"/>
      <c r="U18" s="682"/>
      <c r="V18" s="682"/>
      <c r="W18" s="682"/>
      <c r="X18" s="682"/>
      <c r="Y18" s="683"/>
      <c r="Z18" s="684">
        <v>46.8</v>
      </c>
      <c r="AA18" s="684"/>
      <c r="AB18" s="684"/>
      <c r="AC18" s="684"/>
      <c r="AD18" s="685">
        <v>4797053</v>
      </c>
      <c r="AE18" s="685"/>
      <c r="AF18" s="685"/>
      <c r="AG18" s="685"/>
      <c r="AH18" s="685"/>
      <c r="AI18" s="685"/>
      <c r="AJ18" s="685"/>
      <c r="AK18" s="685"/>
      <c r="AL18" s="686">
        <v>66.7</v>
      </c>
      <c r="AM18" s="687"/>
      <c r="AN18" s="687"/>
      <c r="AO18" s="688"/>
      <c r="AP18" s="678" t="s">
        <v>271</v>
      </c>
      <c r="AQ18" s="679"/>
      <c r="AR18" s="679"/>
      <c r="AS18" s="679"/>
      <c r="AT18" s="679"/>
      <c r="AU18" s="679"/>
      <c r="AV18" s="679"/>
      <c r="AW18" s="679"/>
      <c r="AX18" s="679"/>
      <c r="AY18" s="679"/>
      <c r="AZ18" s="679"/>
      <c r="BA18" s="679"/>
      <c r="BB18" s="679"/>
      <c r="BC18" s="679"/>
      <c r="BD18" s="679"/>
      <c r="BE18" s="679"/>
      <c r="BF18" s="680"/>
      <c r="BG18" s="681" t="s">
        <v>136</v>
      </c>
      <c r="BH18" s="682"/>
      <c r="BI18" s="682"/>
      <c r="BJ18" s="682"/>
      <c r="BK18" s="682"/>
      <c r="BL18" s="682"/>
      <c r="BM18" s="682"/>
      <c r="BN18" s="683"/>
      <c r="BO18" s="684" t="s">
        <v>136</v>
      </c>
      <c r="BP18" s="684"/>
      <c r="BQ18" s="684"/>
      <c r="BR18" s="684"/>
      <c r="BS18" s="690" t="s">
        <v>136</v>
      </c>
      <c r="BT18" s="682"/>
      <c r="BU18" s="682"/>
      <c r="BV18" s="682"/>
      <c r="BW18" s="682"/>
      <c r="BX18" s="682"/>
      <c r="BY18" s="682"/>
      <c r="BZ18" s="682"/>
      <c r="CA18" s="682"/>
      <c r="CB18" s="691"/>
      <c r="CD18" s="696" t="s">
        <v>272</v>
      </c>
      <c r="CE18" s="697"/>
      <c r="CF18" s="697"/>
      <c r="CG18" s="697"/>
      <c r="CH18" s="697"/>
      <c r="CI18" s="697"/>
      <c r="CJ18" s="697"/>
      <c r="CK18" s="697"/>
      <c r="CL18" s="697"/>
      <c r="CM18" s="697"/>
      <c r="CN18" s="697"/>
      <c r="CO18" s="697"/>
      <c r="CP18" s="697"/>
      <c r="CQ18" s="698"/>
      <c r="CR18" s="681" t="s">
        <v>236</v>
      </c>
      <c r="CS18" s="682"/>
      <c r="CT18" s="682"/>
      <c r="CU18" s="682"/>
      <c r="CV18" s="682"/>
      <c r="CW18" s="682"/>
      <c r="CX18" s="682"/>
      <c r="CY18" s="683"/>
      <c r="CZ18" s="684" t="s">
        <v>136</v>
      </c>
      <c r="DA18" s="684"/>
      <c r="DB18" s="684"/>
      <c r="DC18" s="684"/>
      <c r="DD18" s="690" t="s">
        <v>136</v>
      </c>
      <c r="DE18" s="682"/>
      <c r="DF18" s="682"/>
      <c r="DG18" s="682"/>
      <c r="DH18" s="682"/>
      <c r="DI18" s="682"/>
      <c r="DJ18" s="682"/>
      <c r="DK18" s="682"/>
      <c r="DL18" s="682"/>
      <c r="DM18" s="682"/>
      <c r="DN18" s="682"/>
      <c r="DO18" s="682"/>
      <c r="DP18" s="683"/>
      <c r="DQ18" s="690" t="s">
        <v>236</v>
      </c>
      <c r="DR18" s="682"/>
      <c r="DS18" s="682"/>
      <c r="DT18" s="682"/>
      <c r="DU18" s="682"/>
      <c r="DV18" s="682"/>
      <c r="DW18" s="682"/>
      <c r="DX18" s="682"/>
      <c r="DY18" s="682"/>
      <c r="DZ18" s="682"/>
      <c r="EA18" s="682"/>
      <c r="EB18" s="682"/>
      <c r="EC18" s="691"/>
    </row>
    <row r="19" spans="2:133" ht="11.25" customHeight="1" x14ac:dyDescent="0.15">
      <c r="B19" s="678" t="s">
        <v>273</v>
      </c>
      <c r="C19" s="679"/>
      <c r="D19" s="679"/>
      <c r="E19" s="679"/>
      <c r="F19" s="679"/>
      <c r="G19" s="679"/>
      <c r="H19" s="679"/>
      <c r="I19" s="679"/>
      <c r="J19" s="679"/>
      <c r="K19" s="679"/>
      <c r="L19" s="679"/>
      <c r="M19" s="679"/>
      <c r="N19" s="679"/>
      <c r="O19" s="679"/>
      <c r="P19" s="679"/>
      <c r="Q19" s="680"/>
      <c r="R19" s="681">
        <v>4797053</v>
      </c>
      <c r="S19" s="682"/>
      <c r="T19" s="682"/>
      <c r="U19" s="682"/>
      <c r="V19" s="682"/>
      <c r="W19" s="682"/>
      <c r="X19" s="682"/>
      <c r="Y19" s="683"/>
      <c r="Z19" s="684">
        <v>42</v>
      </c>
      <c r="AA19" s="684"/>
      <c r="AB19" s="684"/>
      <c r="AC19" s="684"/>
      <c r="AD19" s="685">
        <v>4797053</v>
      </c>
      <c r="AE19" s="685"/>
      <c r="AF19" s="685"/>
      <c r="AG19" s="685"/>
      <c r="AH19" s="685"/>
      <c r="AI19" s="685"/>
      <c r="AJ19" s="685"/>
      <c r="AK19" s="685"/>
      <c r="AL19" s="686">
        <v>66.7</v>
      </c>
      <c r="AM19" s="687"/>
      <c r="AN19" s="687"/>
      <c r="AO19" s="688"/>
      <c r="AP19" s="678" t="s">
        <v>274</v>
      </c>
      <c r="AQ19" s="679"/>
      <c r="AR19" s="679"/>
      <c r="AS19" s="679"/>
      <c r="AT19" s="679"/>
      <c r="AU19" s="679"/>
      <c r="AV19" s="679"/>
      <c r="AW19" s="679"/>
      <c r="AX19" s="679"/>
      <c r="AY19" s="679"/>
      <c r="AZ19" s="679"/>
      <c r="BA19" s="679"/>
      <c r="BB19" s="679"/>
      <c r="BC19" s="679"/>
      <c r="BD19" s="679"/>
      <c r="BE19" s="679"/>
      <c r="BF19" s="680"/>
      <c r="BG19" s="681" t="s">
        <v>236</v>
      </c>
      <c r="BH19" s="682"/>
      <c r="BI19" s="682"/>
      <c r="BJ19" s="682"/>
      <c r="BK19" s="682"/>
      <c r="BL19" s="682"/>
      <c r="BM19" s="682"/>
      <c r="BN19" s="683"/>
      <c r="BO19" s="684" t="s">
        <v>136</v>
      </c>
      <c r="BP19" s="684"/>
      <c r="BQ19" s="684"/>
      <c r="BR19" s="684"/>
      <c r="BS19" s="690" t="s">
        <v>136</v>
      </c>
      <c r="BT19" s="682"/>
      <c r="BU19" s="682"/>
      <c r="BV19" s="682"/>
      <c r="BW19" s="682"/>
      <c r="BX19" s="682"/>
      <c r="BY19" s="682"/>
      <c r="BZ19" s="682"/>
      <c r="CA19" s="682"/>
      <c r="CB19" s="691"/>
      <c r="CD19" s="696" t="s">
        <v>275</v>
      </c>
      <c r="CE19" s="697"/>
      <c r="CF19" s="697"/>
      <c r="CG19" s="697"/>
      <c r="CH19" s="697"/>
      <c r="CI19" s="697"/>
      <c r="CJ19" s="697"/>
      <c r="CK19" s="697"/>
      <c r="CL19" s="697"/>
      <c r="CM19" s="697"/>
      <c r="CN19" s="697"/>
      <c r="CO19" s="697"/>
      <c r="CP19" s="697"/>
      <c r="CQ19" s="698"/>
      <c r="CR19" s="681" t="s">
        <v>136</v>
      </c>
      <c r="CS19" s="682"/>
      <c r="CT19" s="682"/>
      <c r="CU19" s="682"/>
      <c r="CV19" s="682"/>
      <c r="CW19" s="682"/>
      <c r="CX19" s="682"/>
      <c r="CY19" s="683"/>
      <c r="CZ19" s="684" t="s">
        <v>236</v>
      </c>
      <c r="DA19" s="684"/>
      <c r="DB19" s="684"/>
      <c r="DC19" s="684"/>
      <c r="DD19" s="690" t="s">
        <v>136</v>
      </c>
      <c r="DE19" s="682"/>
      <c r="DF19" s="682"/>
      <c r="DG19" s="682"/>
      <c r="DH19" s="682"/>
      <c r="DI19" s="682"/>
      <c r="DJ19" s="682"/>
      <c r="DK19" s="682"/>
      <c r="DL19" s="682"/>
      <c r="DM19" s="682"/>
      <c r="DN19" s="682"/>
      <c r="DO19" s="682"/>
      <c r="DP19" s="683"/>
      <c r="DQ19" s="690" t="s">
        <v>136</v>
      </c>
      <c r="DR19" s="682"/>
      <c r="DS19" s="682"/>
      <c r="DT19" s="682"/>
      <c r="DU19" s="682"/>
      <c r="DV19" s="682"/>
      <c r="DW19" s="682"/>
      <c r="DX19" s="682"/>
      <c r="DY19" s="682"/>
      <c r="DZ19" s="682"/>
      <c r="EA19" s="682"/>
      <c r="EB19" s="682"/>
      <c r="EC19" s="691"/>
    </row>
    <row r="20" spans="2:133" ht="11.25" customHeight="1" x14ac:dyDescent="0.15">
      <c r="B20" s="678" t="s">
        <v>276</v>
      </c>
      <c r="C20" s="679"/>
      <c r="D20" s="679"/>
      <c r="E20" s="679"/>
      <c r="F20" s="679"/>
      <c r="G20" s="679"/>
      <c r="H20" s="679"/>
      <c r="I20" s="679"/>
      <c r="J20" s="679"/>
      <c r="K20" s="679"/>
      <c r="L20" s="679"/>
      <c r="M20" s="679"/>
      <c r="N20" s="679"/>
      <c r="O20" s="679"/>
      <c r="P20" s="679"/>
      <c r="Q20" s="680"/>
      <c r="R20" s="681">
        <v>539838</v>
      </c>
      <c r="S20" s="682"/>
      <c r="T20" s="682"/>
      <c r="U20" s="682"/>
      <c r="V20" s="682"/>
      <c r="W20" s="682"/>
      <c r="X20" s="682"/>
      <c r="Y20" s="683"/>
      <c r="Z20" s="684">
        <v>4.7</v>
      </c>
      <c r="AA20" s="684"/>
      <c r="AB20" s="684"/>
      <c r="AC20" s="684"/>
      <c r="AD20" s="685" t="s">
        <v>236</v>
      </c>
      <c r="AE20" s="685"/>
      <c r="AF20" s="685"/>
      <c r="AG20" s="685"/>
      <c r="AH20" s="685"/>
      <c r="AI20" s="685"/>
      <c r="AJ20" s="685"/>
      <c r="AK20" s="685"/>
      <c r="AL20" s="686" t="s">
        <v>236</v>
      </c>
      <c r="AM20" s="687"/>
      <c r="AN20" s="687"/>
      <c r="AO20" s="688"/>
      <c r="AP20" s="678" t="s">
        <v>277</v>
      </c>
      <c r="AQ20" s="679"/>
      <c r="AR20" s="679"/>
      <c r="AS20" s="679"/>
      <c r="AT20" s="679"/>
      <c r="AU20" s="679"/>
      <c r="AV20" s="679"/>
      <c r="AW20" s="679"/>
      <c r="AX20" s="679"/>
      <c r="AY20" s="679"/>
      <c r="AZ20" s="679"/>
      <c r="BA20" s="679"/>
      <c r="BB20" s="679"/>
      <c r="BC20" s="679"/>
      <c r="BD20" s="679"/>
      <c r="BE20" s="679"/>
      <c r="BF20" s="680"/>
      <c r="BG20" s="681" t="s">
        <v>236</v>
      </c>
      <c r="BH20" s="682"/>
      <c r="BI20" s="682"/>
      <c r="BJ20" s="682"/>
      <c r="BK20" s="682"/>
      <c r="BL20" s="682"/>
      <c r="BM20" s="682"/>
      <c r="BN20" s="683"/>
      <c r="BO20" s="684" t="s">
        <v>236</v>
      </c>
      <c r="BP20" s="684"/>
      <c r="BQ20" s="684"/>
      <c r="BR20" s="684"/>
      <c r="BS20" s="690" t="s">
        <v>136</v>
      </c>
      <c r="BT20" s="682"/>
      <c r="BU20" s="682"/>
      <c r="BV20" s="682"/>
      <c r="BW20" s="682"/>
      <c r="BX20" s="682"/>
      <c r="BY20" s="682"/>
      <c r="BZ20" s="682"/>
      <c r="CA20" s="682"/>
      <c r="CB20" s="691"/>
      <c r="CD20" s="696" t="s">
        <v>278</v>
      </c>
      <c r="CE20" s="697"/>
      <c r="CF20" s="697"/>
      <c r="CG20" s="697"/>
      <c r="CH20" s="697"/>
      <c r="CI20" s="697"/>
      <c r="CJ20" s="697"/>
      <c r="CK20" s="697"/>
      <c r="CL20" s="697"/>
      <c r="CM20" s="697"/>
      <c r="CN20" s="697"/>
      <c r="CO20" s="697"/>
      <c r="CP20" s="697"/>
      <c r="CQ20" s="698"/>
      <c r="CR20" s="681">
        <v>11333404</v>
      </c>
      <c r="CS20" s="682"/>
      <c r="CT20" s="682"/>
      <c r="CU20" s="682"/>
      <c r="CV20" s="682"/>
      <c r="CW20" s="682"/>
      <c r="CX20" s="682"/>
      <c r="CY20" s="683"/>
      <c r="CZ20" s="684">
        <v>100</v>
      </c>
      <c r="DA20" s="684"/>
      <c r="DB20" s="684"/>
      <c r="DC20" s="684"/>
      <c r="DD20" s="690">
        <v>378223</v>
      </c>
      <c r="DE20" s="682"/>
      <c r="DF20" s="682"/>
      <c r="DG20" s="682"/>
      <c r="DH20" s="682"/>
      <c r="DI20" s="682"/>
      <c r="DJ20" s="682"/>
      <c r="DK20" s="682"/>
      <c r="DL20" s="682"/>
      <c r="DM20" s="682"/>
      <c r="DN20" s="682"/>
      <c r="DO20" s="682"/>
      <c r="DP20" s="683"/>
      <c r="DQ20" s="690">
        <v>8261264</v>
      </c>
      <c r="DR20" s="682"/>
      <c r="DS20" s="682"/>
      <c r="DT20" s="682"/>
      <c r="DU20" s="682"/>
      <c r="DV20" s="682"/>
      <c r="DW20" s="682"/>
      <c r="DX20" s="682"/>
      <c r="DY20" s="682"/>
      <c r="DZ20" s="682"/>
      <c r="EA20" s="682"/>
      <c r="EB20" s="682"/>
      <c r="EC20" s="691"/>
    </row>
    <row r="21" spans="2:133" ht="11.25" customHeight="1" x14ac:dyDescent="0.15">
      <c r="B21" s="678" t="s">
        <v>279</v>
      </c>
      <c r="C21" s="679"/>
      <c r="D21" s="679"/>
      <c r="E21" s="679"/>
      <c r="F21" s="679"/>
      <c r="G21" s="679"/>
      <c r="H21" s="679"/>
      <c r="I21" s="679"/>
      <c r="J21" s="679"/>
      <c r="K21" s="679"/>
      <c r="L21" s="679"/>
      <c r="M21" s="679"/>
      <c r="N21" s="679"/>
      <c r="O21" s="679"/>
      <c r="P21" s="679"/>
      <c r="Q21" s="680"/>
      <c r="R21" s="681" t="s">
        <v>136</v>
      </c>
      <c r="S21" s="682"/>
      <c r="T21" s="682"/>
      <c r="U21" s="682"/>
      <c r="V21" s="682"/>
      <c r="W21" s="682"/>
      <c r="X21" s="682"/>
      <c r="Y21" s="683"/>
      <c r="Z21" s="684" t="s">
        <v>136</v>
      </c>
      <c r="AA21" s="684"/>
      <c r="AB21" s="684"/>
      <c r="AC21" s="684"/>
      <c r="AD21" s="685" t="s">
        <v>136</v>
      </c>
      <c r="AE21" s="685"/>
      <c r="AF21" s="685"/>
      <c r="AG21" s="685"/>
      <c r="AH21" s="685"/>
      <c r="AI21" s="685"/>
      <c r="AJ21" s="685"/>
      <c r="AK21" s="685"/>
      <c r="AL21" s="686" t="s">
        <v>236</v>
      </c>
      <c r="AM21" s="687"/>
      <c r="AN21" s="687"/>
      <c r="AO21" s="688"/>
      <c r="AP21" s="699" t="s">
        <v>280</v>
      </c>
      <c r="AQ21" s="700"/>
      <c r="AR21" s="700"/>
      <c r="AS21" s="700"/>
      <c r="AT21" s="700"/>
      <c r="AU21" s="700"/>
      <c r="AV21" s="700"/>
      <c r="AW21" s="700"/>
      <c r="AX21" s="700"/>
      <c r="AY21" s="700"/>
      <c r="AZ21" s="700"/>
      <c r="BA21" s="700"/>
      <c r="BB21" s="700"/>
      <c r="BC21" s="700"/>
      <c r="BD21" s="700"/>
      <c r="BE21" s="700"/>
      <c r="BF21" s="701"/>
      <c r="BG21" s="681" t="s">
        <v>236</v>
      </c>
      <c r="BH21" s="682"/>
      <c r="BI21" s="682"/>
      <c r="BJ21" s="682"/>
      <c r="BK21" s="682"/>
      <c r="BL21" s="682"/>
      <c r="BM21" s="682"/>
      <c r="BN21" s="683"/>
      <c r="BO21" s="684" t="s">
        <v>136</v>
      </c>
      <c r="BP21" s="684"/>
      <c r="BQ21" s="684"/>
      <c r="BR21" s="684"/>
      <c r="BS21" s="690" t="s">
        <v>136</v>
      </c>
      <c r="BT21" s="682"/>
      <c r="BU21" s="682"/>
      <c r="BV21" s="682"/>
      <c r="BW21" s="682"/>
      <c r="BX21" s="682"/>
      <c r="BY21" s="682"/>
      <c r="BZ21" s="682"/>
      <c r="CA21" s="682"/>
      <c r="CB21" s="691"/>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15">
      <c r="B22" s="678" t="s">
        <v>281</v>
      </c>
      <c r="C22" s="679"/>
      <c r="D22" s="679"/>
      <c r="E22" s="679"/>
      <c r="F22" s="679"/>
      <c r="G22" s="679"/>
      <c r="H22" s="679"/>
      <c r="I22" s="679"/>
      <c r="J22" s="679"/>
      <c r="K22" s="679"/>
      <c r="L22" s="679"/>
      <c r="M22" s="679"/>
      <c r="N22" s="679"/>
      <c r="O22" s="679"/>
      <c r="P22" s="679"/>
      <c r="Q22" s="680"/>
      <c r="R22" s="681">
        <v>7704101</v>
      </c>
      <c r="S22" s="682"/>
      <c r="T22" s="682"/>
      <c r="U22" s="682"/>
      <c r="V22" s="682"/>
      <c r="W22" s="682"/>
      <c r="X22" s="682"/>
      <c r="Y22" s="683"/>
      <c r="Z22" s="684">
        <v>67.5</v>
      </c>
      <c r="AA22" s="684"/>
      <c r="AB22" s="684"/>
      <c r="AC22" s="684"/>
      <c r="AD22" s="685">
        <v>7164263</v>
      </c>
      <c r="AE22" s="685"/>
      <c r="AF22" s="685"/>
      <c r="AG22" s="685"/>
      <c r="AH22" s="685"/>
      <c r="AI22" s="685"/>
      <c r="AJ22" s="685"/>
      <c r="AK22" s="685"/>
      <c r="AL22" s="686">
        <v>99.6</v>
      </c>
      <c r="AM22" s="687"/>
      <c r="AN22" s="687"/>
      <c r="AO22" s="688"/>
      <c r="AP22" s="699" t="s">
        <v>282</v>
      </c>
      <c r="AQ22" s="700"/>
      <c r="AR22" s="700"/>
      <c r="AS22" s="700"/>
      <c r="AT22" s="700"/>
      <c r="AU22" s="700"/>
      <c r="AV22" s="700"/>
      <c r="AW22" s="700"/>
      <c r="AX22" s="700"/>
      <c r="AY22" s="700"/>
      <c r="AZ22" s="700"/>
      <c r="BA22" s="700"/>
      <c r="BB22" s="700"/>
      <c r="BC22" s="700"/>
      <c r="BD22" s="700"/>
      <c r="BE22" s="700"/>
      <c r="BF22" s="701"/>
      <c r="BG22" s="681" t="s">
        <v>136</v>
      </c>
      <c r="BH22" s="682"/>
      <c r="BI22" s="682"/>
      <c r="BJ22" s="682"/>
      <c r="BK22" s="682"/>
      <c r="BL22" s="682"/>
      <c r="BM22" s="682"/>
      <c r="BN22" s="683"/>
      <c r="BO22" s="684" t="s">
        <v>236</v>
      </c>
      <c r="BP22" s="684"/>
      <c r="BQ22" s="684"/>
      <c r="BR22" s="684"/>
      <c r="BS22" s="690" t="s">
        <v>136</v>
      </c>
      <c r="BT22" s="682"/>
      <c r="BU22" s="682"/>
      <c r="BV22" s="682"/>
      <c r="BW22" s="682"/>
      <c r="BX22" s="682"/>
      <c r="BY22" s="682"/>
      <c r="BZ22" s="682"/>
      <c r="CA22" s="682"/>
      <c r="CB22" s="691"/>
      <c r="CD22" s="663" t="s">
        <v>283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284</v>
      </c>
      <c r="C23" s="679"/>
      <c r="D23" s="679"/>
      <c r="E23" s="679"/>
      <c r="F23" s="679"/>
      <c r="G23" s="679"/>
      <c r="H23" s="679"/>
      <c r="I23" s="679"/>
      <c r="J23" s="679"/>
      <c r="K23" s="679"/>
      <c r="L23" s="679"/>
      <c r="M23" s="679"/>
      <c r="N23" s="679"/>
      <c r="O23" s="679"/>
      <c r="P23" s="679"/>
      <c r="Q23" s="680"/>
      <c r="R23" s="681">
        <v>1832</v>
      </c>
      <c r="S23" s="682"/>
      <c r="T23" s="682"/>
      <c r="U23" s="682"/>
      <c r="V23" s="682"/>
      <c r="W23" s="682"/>
      <c r="X23" s="682"/>
      <c r="Y23" s="683"/>
      <c r="Z23" s="684">
        <v>0</v>
      </c>
      <c r="AA23" s="684"/>
      <c r="AB23" s="684"/>
      <c r="AC23" s="684"/>
      <c r="AD23" s="685">
        <v>1832</v>
      </c>
      <c r="AE23" s="685"/>
      <c r="AF23" s="685"/>
      <c r="AG23" s="685"/>
      <c r="AH23" s="685"/>
      <c r="AI23" s="685"/>
      <c r="AJ23" s="685"/>
      <c r="AK23" s="685"/>
      <c r="AL23" s="686">
        <v>0</v>
      </c>
      <c r="AM23" s="687"/>
      <c r="AN23" s="687"/>
      <c r="AO23" s="688"/>
      <c r="AP23" s="699" t="s">
        <v>285</v>
      </c>
      <c r="AQ23" s="700"/>
      <c r="AR23" s="700"/>
      <c r="AS23" s="700"/>
      <c r="AT23" s="700"/>
      <c r="AU23" s="700"/>
      <c r="AV23" s="700"/>
      <c r="AW23" s="700"/>
      <c r="AX23" s="700"/>
      <c r="AY23" s="700"/>
      <c r="AZ23" s="700"/>
      <c r="BA23" s="700"/>
      <c r="BB23" s="700"/>
      <c r="BC23" s="700"/>
      <c r="BD23" s="700"/>
      <c r="BE23" s="700"/>
      <c r="BF23" s="701"/>
      <c r="BG23" s="681" t="s">
        <v>236</v>
      </c>
      <c r="BH23" s="682"/>
      <c r="BI23" s="682"/>
      <c r="BJ23" s="682"/>
      <c r="BK23" s="682"/>
      <c r="BL23" s="682"/>
      <c r="BM23" s="682"/>
      <c r="BN23" s="683"/>
      <c r="BO23" s="684" t="s">
        <v>236</v>
      </c>
      <c r="BP23" s="684"/>
      <c r="BQ23" s="684"/>
      <c r="BR23" s="684"/>
      <c r="BS23" s="690" t="s">
        <v>236</v>
      </c>
      <c r="BT23" s="682"/>
      <c r="BU23" s="682"/>
      <c r="BV23" s="682"/>
      <c r="BW23" s="682"/>
      <c r="BX23" s="682"/>
      <c r="BY23" s="682"/>
      <c r="BZ23" s="682"/>
      <c r="CA23" s="682"/>
      <c r="CB23" s="691"/>
      <c r="CD23" s="663" t="s">
        <v>224</v>
      </c>
      <c r="CE23" s="664"/>
      <c r="CF23" s="664"/>
      <c r="CG23" s="664"/>
      <c r="CH23" s="664"/>
      <c r="CI23" s="664"/>
      <c r="CJ23" s="664"/>
      <c r="CK23" s="664"/>
      <c r="CL23" s="664"/>
      <c r="CM23" s="664"/>
      <c r="CN23" s="664"/>
      <c r="CO23" s="664"/>
      <c r="CP23" s="664"/>
      <c r="CQ23" s="665"/>
      <c r="CR23" s="663" t="s">
        <v>286</v>
      </c>
      <c r="CS23" s="664"/>
      <c r="CT23" s="664"/>
      <c r="CU23" s="664"/>
      <c r="CV23" s="664"/>
      <c r="CW23" s="664"/>
      <c r="CX23" s="664"/>
      <c r="CY23" s="665"/>
      <c r="CZ23" s="663" t="s">
        <v>287</v>
      </c>
      <c r="DA23" s="664"/>
      <c r="DB23" s="664"/>
      <c r="DC23" s="665"/>
      <c r="DD23" s="663" t="s">
        <v>288</v>
      </c>
      <c r="DE23" s="664"/>
      <c r="DF23" s="664"/>
      <c r="DG23" s="664"/>
      <c r="DH23" s="664"/>
      <c r="DI23" s="664"/>
      <c r="DJ23" s="664"/>
      <c r="DK23" s="665"/>
      <c r="DL23" s="711" t="s">
        <v>289</v>
      </c>
      <c r="DM23" s="712"/>
      <c r="DN23" s="712"/>
      <c r="DO23" s="712"/>
      <c r="DP23" s="712"/>
      <c r="DQ23" s="712"/>
      <c r="DR23" s="712"/>
      <c r="DS23" s="712"/>
      <c r="DT23" s="712"/>
      <c r="DU23" s="712"/>
      <c r="DV23" s="713"/>
      <c r="DW23" s="663" t="s">
        <v>290</v>
      </c>
      <c r="DX23" s="664"/>
      <c r="DY23" s="664"/>
      <c r="DZ23" s="664"/>
      <c r="EA23" s="664"/>
      <c r="EB23" s="664"/>
      <c r="EC23" s="665"/>
    </row>
    <row r="24" spans="2:133" ht="11.25" customHeight="1" x14ac:dyDescent="0.15">
      <c r="B24" s="678" t="s">
        <v>291</v>
      </c>
      <c r="C24" s="679"/>
      <c r="D24" s="679"/>
      <c r="E24" s="679"/>
      <c r="F24" s="679"/>
      <c r="G24" s="679"/>
      <c r="H24" s="679"/>
      <c r="I24" s="679"/>
      <c r="J24" s="679"/>
      <c r="K24" s="679"/>
      <c r="L24" s="679"/>
      <c r="M24" s="679"/>
      <c r="N24" s="679"/>
      <c r="O24" s="679"/>
      <c r="P24" s="679"/>
      <c r="Q24" s="680"/>
      <c r="R24" s="681">
        <v>40002</v>
      </c>
      <c r="S24" s="682"/>
      <c r="T24" s="682"/>
      <c r="U24" s="682"/>
      <c r="V24" s="682"/>
      <c r="W24" s="682"/>
      <c r="X24" s="682"/>
      <c r="Y24" s="683"/>
      <c r="Z24" s="684">
        <v>0.4</v>
      </c>
      <c r="AA24" s="684"/>
      <c r="AB24" s="684"/>
      <c r="AC24" s="684"/>
      <c r="AD24" s="685" t="s">
        <v>136</v>
      </c>
      <c r="AE24" s="685"/>
      <c r="AF24" s="685"/>
      <c r="AG24" s="685"/>
      <c r="AH24" s="685"/>
      <c r="AI24" s="685"/>
      <c r="AJ24" s="685"/>
      <c r="AK24" s="685"/>
      <c r="AL24" s="686" t="s">
        <v>236</v>
      </c>
      <c r="AM24" s="687"/>
      <c r="AN24" s="687"/>
      <c r="AO24" s="688"/>
      <c r="AP24" s="699" t="s">
        <v>292</v>
      </c>
      <c r="AQ24" s="700"/>
      <c r="AR24" s="700"/>
      <c r="AS24" s="700"/>
      <c r="AT24" s="700"/>
      <c r="AU24" s="700"/>
      <c r="AV24" s="700"/>
      <c r="AW24" s="700"/>
      <c r="AX24" s="700"/>
      <c r="AY24" s="700"/>
      <c r="AZ24" s="700"/>
      <c r="BA24" s="700"/>
      <c r="BB24" s="700"/>
      <c r="BC24" s="700"/>
      <c r="BD24" s="700"/>
      <c r="BE24" s="700"/>
      <c r="BF24" s="701"/>
      <c r="BG24" s="681" t="s">
        <v>236</v>
      </c>
      <c r="BH24" s="682"/>
      <c r="BI24" s="682"/>
      <c r="BJ24" s="682"/>
      <c r="BK24" s="682"/>
      <c r="BL24" s="682"/>
      <c r="BM24" s="682"/>
      <c r="BN24" s="683"/>
      <c r="BO24" s="684" t="s">
        <v>136</v>
      </c>
      <c r="BP24" s="684"/>
      <c r="BQ24" s="684"/>
      <c r="BR24" s="684"/>
      <c r="BS24" s="690" t="s">
        <v>236</v>
      </c>
      <c r="BT24" s="682"/>
      <c r="BU24" s="682"/>
      <c r="BV24" s="682"/>
      <c r="BW24" s="682"/>
      <c r="BX24" s="682"/>
      <c r="BY24" s="682"/>
      <c r="BZ24" s="682"/>
      <c r="CA24" s="682"/>
      <c r="CB24" s="691"/>
      <c r="CD24" s="692" t="s">
        <v>293</v>
      </c>
      <c r="CE24" s="693"/>
      <c r="CF24" s="693"/>
      <c r="CG24" s="693"/>
      <c r="CH24" s="693"/>
      <c r="CI24" s="693"/>
      <c r="CJ24" s="693"/>
      <c r="CK24" s="693"/>
      <c r="CL24" s="693"/>
      <c r="CM24" s="693"/>
      <c r="CN24" s="693"/>
      <c r="CO24" s="693"/>
      <c r="CP24" s="693"/>
      <c r="CQ24" s="694"/>
      <c r="CR24" s="670">
        <v>4845431</v>
      </c>
      <c r="CS24" s="671"/>
      <c r="CT24" s="671"/>
      <c r="CU24" s="671"/>
      <c r="CV24" s="671"/>
      <c r="CW24" s="671"/>
      <c r="CX24" s="671"/>
      <c r="CY24" s="672"/>
      <c r="CZ24" s="675">
        <v>42.8</v>
      </c>
      <c r="DA24" s="676"/>
      <c r="DB24" s="676"/>
      <c r="DC24" s="695"/>
      <c r="DD24" s="714">
        <v>3673931</v>
      </c>
      <c r="DE24" s="671"/>
      <c r="DF24" s="671"/>
      <c r="DG24" s="671"/>
      <c r="DH24" s="671"/>
      <c r="DI24" s="671"/>
      <c r="DJ24" s="671"/>
      <c r="DK24" s="672"/>
      <c r="DL24" s="714">
        <v>3607735</v>
      </c>
      <c r="DM24" s="671"/>
      <c r="DN24" s="671"/>
      <c r="DO24" s="671"/>
      <c r="DP24" s="671"/>
      <c r="DQ24" s="671"/>
      <c r="DR24" s="671"/>
      <c r="DS24" s="671"/>
      <c r="DT24" s="671"/>
      <c r="DU24" s="671"/>
      <c r="DV24" s="672"/>
      <c r="DW24" s="675">
        <v>48</v>
      </c>
      <c r="DX24" s="676"/>
      <c r="DY24" s="676"/>
      <c r="DZ24" s="676"/>
      <c r="EA24" s="676"/>
      <c r="EB24" s="676"/>
      <c r="EC24" s="677"/>
    </row>
    <row r="25" spans="2:133" ht="11.25" customHeight="1" x14ac:dyDescent="0.15">
      <c r="B25" s="678" t="s">
        <v>294</v>
      </c>
      <c r="C25" s="679"/>
      <c r="D25" s="679"/>
      <c r="E25" s="679"/>
      <c r="F25" s="679"/>
      <c r="G25" s="679"/>
      <c r="H25" s="679"/>
      <c r="I25" s="679"/>
      <c r="J25" s="679"/>
      <c r="K25" s="679"/>
      <c r="L25" s="679"/>
      <c r="M25" s="679"/>
      <c r="N25" s="679"/>
      <c r="O25" s="679"/>
      <c r="P25" s="679"/>
      <c r="Q25" s="680"/>
      <c r="R25" s="681">
        <v>336009</v>
      </c>
      <c r="S25" s="682"/>
      <c r="T25" s="682"/>
      <c r="U25" s="682"/>
      <c r="V25" s="682"/>
      <c r="W25" s="682"/>
      <c r="X25" s="682"/>
      <c r="Y25" s="683"/>
      <c r="Z25" s="684">
        <v>2.9</v>
      </c>
      <c r="AA25" s="684"/>
      <c r="AB25" s="684"/>
      <c r="AC25" s="684"/>
      <c r="AD25" s="685">
        <v>9962</v>
      </c>
      <c r="AE25" s="685"/>
      <c r="AF25" s="685"/>
      <c r="AG25" s="685"/>
      <c r="AH25" s="685"/>
      <c r="AI25" s="685"/>
      <c r="AJ25" s="685"/>
      <c r="AK25" s="685"/>
      <c r="AL25" s="686">
        <v>0.1</v>
      </c>
      <c r="AM25" s="687"/>
      <c r="AN25" s="687"/>
      <c r="AO25" s="688"/>
      <c r="AP25" s="699" t="s">
        <v>295</v>
      </c>
      <c r="AQ25" s="700"/>
      <c r="AR25" s="700"/>
      <c r="AS25" s="700"/>
      <c r="AT25" s="700"/>
      <c r="AU25" s="700"/>
      <c r="AV25" s="700"/>
      <c r="AW25" s="700"/>
      <c r="AX25" s="700"/>
      <c r="AY25" s="700"/>
      <c r="AZ25" s="700"/>
      <c r="BA25" s="700"/>
      <c r="BB25" s="700"/>
      <c r="BC25" s="700"/>
      <c r="BD25" s="700"/>
      <c r="BE25" s="700"/>
      <c r="BF25" s="701"/>
      <c r="BG25" s="681" t="s">
        <v>136</v>
      </c>
      <c r="BH25" s="682"/>
      <c r="BI25" s="682"/>
      <c r="BJ25" s="682"/>
      <c r="BK25" s="682"/>
      <c r="BL25" s="682"/>
      <c r="BM25" s="682"/>
      <c r="BN25" s="683"/>
      <c r="BO25" s="684" t="s">
        <v>136</v>
      </c>
      <c r="BP25" s="684"/>
      <c r="BQ25" s="684"/>
      <c r="BR25" s="684"/>
      <c r="BS25" s="690" t="s">
        <v>236</v>
      </c>
      <c r="BT25" s="682"/>
      <c r="BU25" s="682"/>
      <c r="BV25" s="682"/>
      <c r="BW25" s="682"/>
      <c r="BX25" s="682"/>
      <c r="BY25" s="682"/>
      <c r="BZ25" s="682"/>
      <c r="CA25" s="682"/>
      <c r="CB25" s="691"/>
      <c r="CD25" s="696" t="s">
        <v>296</v>
      </c>
      <c r="CE25" s="697"/>
      <c r="CF25" s="697"/>
      <c r="CG25" s="697"/>
      <c r="CH25" s="697"/>
      <c r="CI25" s="697"/>
      <c r="CJ25" s="697"/>
      <c r="CK25" s="697"/>
      <c r="CL25" s="697"/>
      <c r="CM25" s="697"/>
      <c r="CN25" s="697"/>
      <c r="CO25" s="697"/>
      <c r="CP25" s="697"/>
      <c r="CQ25" s="698"/>
      <c r="CR25" s="681">
        <v>1790111</v>
      </c>
      <c r="CS25" s="717"/>
      <c r="CT25" s="717"/>
      <c r="CU25" s="717"/>
      <c r="CV25" s="717"/>
      <c r="CW25" s="717"/>
      <c r="CX25" s="717"/>
      <c r="CY25" s="718"/>
      <c r="CZ25" s="686">
        <v>15.8</v>
      </c>
      <c r="DA25" s="715"/>
      <c r="DB25" s="715"/>
      <c r="DC25" s="719"/>
      <c r="DD25" s="690">
        <v>1557701</v>
      </c>
      <c r="DE25" s="717"/>
      <c r="DF25" s="717"/>
      <c r="DG25" s="717"/>
      <c r="DH25" s="717"/>
      <c r="DI25" s="717"/>
      <c r="DJ25" s="717"/>
      <c r="DK25" s="718"/>
      <c r="DL25" s="690">
        <v>1493420</v>
      </c>
      <c r="DM25" s="717"/>
      <c r="DN25" s="717"/>
      <c r="DO25" s="717"/>
      <c r="DP25" s="717"/>
      <c r="DQ25" s="717"/>
      <c r="DR25" s="717"/>
      <c r="DS25" s="717"/>
      <c r="DT25" s="717"/>
      <c r="DU25" s="717"/>
      <c r="DV25" s="718"/>
      <c r="DW25" s="686">
        <v>19.899999999999999</v>
      </c>
      <c r="DX25" s="715"/>
      <c r="DY25" s="715"/>
      <c r="DZ25" s="715"/>
      <c r="EA25" s="715"/>
      <c r="EB25" s="715"/>
      <c r="EC25" s="716"/>
    </row>
    <row r="26" spans="2:133" ht="11.25" customHeight="1" x14ac:dyDescent="0.15">
      <c r="B26" s="678" t="s">
        <v>297</v>
      </c>
      <c r="C26" s="679"/>
      <c r="D26" s="679"/>
      <c r="E26" s="679"/>
      <c r="F26" s="679"/>
      <c r="G26" s="679"/>
      <c r="H26" s="679"/>
      <c r="I26" s="679"/>
      <c r="J26" s="679"/>
      <c r="K26" s="679"/>
      <c r="L26" s="679"/>
      <c r="M26" s="679"/>
      <c r="N26" s="679"/>
      <c r="O26" s="679"/>
      <c r="P26" s="679"/>
      <c r="Q26" s="680"/>
      <c r="R26" s="681">
        <v>72486</v>
      </c>
      <c r="S26" s="682"/>
      <c r="T26" s="682"/>
      <c r="U26" s="682"/>
      <c r="V26" s="682"/>
      <c r="W26" s="682"/>
      <c r="X26" s="682"/>
      <c r="Y26" s="683"/>
      <c r="Z26" s="684">
        <v>0.6</v>
      </c>
      <c r="AA26" s="684"/>
      <c r="AB26" s="684"/>
      <c r="AC26" s="684"/>
      <c r="AD26" s="685" t="s">
        <v>136</v>
      </c>
      <c r="AE26" s="685"/>
      <c r="AF26" s="685"/>
      <c r="AG26" s="685"/>
      <c r="AH26" s="685"/>
      <c r="AI26" s="685"/>
      <c r="AJ26" s="685"/>
      <c r="AK26" s="685"/>
      <c r="AL26" s="686" t="s">
        <v>136</v>
      </c>
      <c r="AM26" s="687"/>
      <c r="AN26" s="687"/>
      <c r="AO26" s="688"/>
      <c r="AP26" s="699" t="s">
        <v>298</v>
      </c>
      <c r="AQ26" s="720"/>
      <c r="AR26" s="720"/>
      <c r="AS26" s="720"/>
      <c r="AT26" s="720"/>
      <c r="AU26" s="720"/>
      <c r="AV26" s="720"/>
      <c r="AW26" s="720"/>
      <c r="AX26" s="720"/>
      <c r="AY26" s="720"/>
      <c r="AZ26" s="720"/>
      <c r="BA26" s="720"/>
      <c r="BB26" s="720"/>
      <c r="BC26" s="720"/>
      <c r="BD26" s="720"/>
      <c r="BE26" s="720"/>
      <c r="BF26" s="701"/>
      <c r="BG26" s="681" t="s">
        <v>136</v>
      </c>
      <c r="BH26" s="682"/>
      <c r="BI26" s="682"/>
      <c r="BJ26" s="682"/>
      <c r="BK26" s="682"/>
      <c r="BL26" s="682"/>
      <c r="BM26" s="682"/>
      <c r="BN26" s="683"/>
      <c r="BO26" s="684" t="s">
        <v>236</v>
      </c>
      <c r="BP26" s="684"/>
      <c r="BQ26" s="684"/>
      <c r="BR26" s="684"/>
      <c r="BS26" s="690" t="s">
        <v>236</v>
      </c>
      <c r="BT26" s="682"/>
      <c r="BU26" s="682"/>
      <c r="BV26" s="682"/>
      <c r="BW26" s="682"/>
      <c r="BX26" s="682"/>
      <c r="BY26" s="682"/>
      <c r="BZ26" s="682"/>
      <c r="CA26" s="682"/>
      <c r="CB26" s="691"/>
      <c r="CD26" s="696" t="s">
        <v>299</v>
      </c>
      <c r="CE26" s="697"/>
      <c r="CF26" s="697"/>
      <c r="CG26" s="697"/>
      <c r="CH26" s="697"/>
      <c r="CI26" s="697"/>
      <c r="CJ26" s="697"/>
      <c r="CK26" s="697"/>
      <c r="CL26" s="697"/>
      <c r="CM26" s="697"/>
      <c r="CN26" s="697"/>
      <c r="CO26" s="697"/>
      <c r="CP26" s="697"/>
      <c r="CQ26" s="698"/>
      <c r="CR26" s="681">
        <v>1195587</v>
      </c>
      <c r="CS26" s="682"/>
      <c r="CT26" s="682"/>
      <c r="CU26" s="682"/>
      <c r="CV26" s="682"/>
      <c r="CW26" s="682"/>
      <c r="CX26" s="682"/>
      <c r="CY26" s="683"/>
      <c r="CZ26" s="686">
        <v>10.5</v>
      </c>
      <c r="DA26" s="715"/>
      <c r="DB26" s="715"/>
      <c r="DC26" s="719"/>
      <c r="DD26" s="690">
        <v>973393</v>
      </c>
      <c r="DE26" s="682"/>
      <c r="DF26" s="682"/>
      <c r="DG26" s="682"/>
      <c r="DH26" s="682"/>
      <c r="DI26" s="682"/>
      <c r="DJ26" s="682"/>
      <c r="DK26" s="683"/>
      <c r="DL26" s="690" t="s">
        <v>236</v>
      </c>
      <c r="DM26" s="682"/>
      <c r="DN26" s="682"/>
      <c r="DO26" s="682"/>
      <c r="DP26" s="682"/>
      <c r="DQ26" s="682"/>
      <c r="DR26" s="682"/>
      <c r="DS26" s="682"/>
      <c r="DT26" s="682"/>
      <c r="DU26" s="682"/>
      <c r="DV26" s="683"/>
      <c r="DW26" s="686" t="s">
        <v>236</v>
      </c>
      <c r="DX26" s="715"/>
      <c r="DY26" s="715"/>
      <c r="DZ26" s="715"/>
      <c r="EA26" s="715"/>
      <c r="EB26" s="715"/>
      <c r="EC26" s="716"/>
    </row>
    <row r="27" spans="2:133" ht="11.25" customHeight="1" x14ac:dyDescent="0.15">
      <c r="B27" s="678" t="s">
        <v>300</v>
      </c>
      <c r="C27" s="679"/>
      <c r="D27" s="679"/>
      <c r="E27" s="679"/>
      <c r="F27" s="679"/>
      <c r="G27" s="679"/>
      <c r="H27" s="679"/>
      <c r="I27" s="679"/>
      <c r="J27" s="679"/>
      <c r="K27" s="679"/>
      <c r="L27" s="679"/>
      <c r="M27" s="679"/>
      <c r="N27" s="679"/>
      <c r="O27" s="679"/>
      <c r="P27" s="679"/>
      <c r="Q27" s="680"/>
      <c r="R27" s="681">
        <v>925606</v>
      </c>
      <c r="S27" s="682"/>
      <c r="T27" s="682"/>
      <c r="U27" s="682"/>
      <c r="V27" s="682"/>
      <c r="W27" s="682"/>
      <c r="X27" s="682"/>
      <c r="Y27" s="683"/>
      <c r="Z27" s="684">
        <v>8.1</v>
      </c>
      <c r="AA27" s="684"/>
      <c r="AB27" s="684"/>
      <c r="AC27" s="684"/>
      <c r="AD27" s="685" t="s">
        <v>236</v>
      </c>
      <c r="AE27" s="685"/>
      <c r="AF27" s="685"/>
      <c r="AG27" s="685"/>
      <c r="AH27" s="685"/>
      <c r="AI27" s="685"/>
      <c r="AJ27" s="685"/>
      <c r="AK27" s="685"/>
      <c r="AL27" s="686" t="s">
        <v>136</v>
      </c>
      <c r="AM27" s="687"/>
      <c r="AN27" s="687"/>
      <c r="AO27" s="688"/>
      <c r="AP27" s="678" t="s">
        <v>301</v>
      </c>
      <c r="AQ27" s="679"/>
      <c r="AR27" s="679"/>
      <c r="AS27" s="679"/>
      <c r="AT27" s="679"/>
      <c r="AU27" s="679"/>
      <c r="AV27" s="679"/>
      <c r="AW27" s="679"/>
      <c r="AX27" s="679"/>
      <c r="AY27" s="679"/>
      <c r="AZ27" s="679"/>
      <c r="BA27" s="679"/>
      <c r="BB27" s="679"/>
      <c r="BC27" s="679"/>
      <c r="BD27" s="679"/>
      <c r="BE27" s="679"/>
      <c r="BF27" s="680"/>
      <c r="BG27" s="681">
        <v>1848169</v>
      </c>
      <c r="BH27" s="682"/>
      <c r="BI27" s="682"/>
      <c r="BJ27" s="682"/>
      <c r="BK27" s="682"/>
      <c r="BL27" s="682"/>
      <c r="BM27" s="682"/>
      <c r="BN27" s="683"/>
      <c r="BO27" s="684">
        <v>100</v>
      </c>
      <c r="BP27" s="684"/>
      <c r="BQ27" s="684"/>
      <c r="BR27" s="684"/>
      <c r="BS27" s="690">
        <v>15368</v>
      </c>
      <c r="BT27" s="682"/>
      <c r="BU27" s="682"/>
      <c r="BV27" s="682"/>
      <c r="BW27" s="682"/>
      <c r="BX27" s="682"/>
      <c r="BY27" s="682"/>
      <c r="BZ27" s="682"/>
      <c r="CA27" s="682"/>
      <c r="CB27" s="691"/>
      <c r="CD27" s="696" t="s">
        <v>302</v>
      </c>
      <c r="CE27" s="697"/>
      <c r="CF27" s="697"/>
      <c r="CG27" s="697"/>
      <c r="CH27" s="697"/>
      <c r="CI27" s="697"/>
      <c r="CJ27" s="697"/>
      <c r="CK27" s="697"/>
      <c r="CL27" s="697"/>
      <c r="CM27" s="697"/>
      <c r="CN27" s="697"/>
      <c r="CO27" s="697"/>
      <c r="CP27" s="697"/>
      <c r="CQ27" s="698"/>
      <c r="CR27" s="681">
        <v>1481639</v>
      </c>
      <c r="CS27" s="717"/>
      <c r="CT27" s="717"/>
      <c r="CU27" s="717"/>
      <c r="CV27" s="717"/>
      <c r="CW27" s="717"/>
      <c r="CX27" s="717"/>
      <c r="CY27" s="718"/>
      <c r="CZ27" s="686">
        <v>13.1</v>
      </c>
      <c r="DA27" s="715"/>
      <c r="DB27" s="715"/>
      <c r="DC27" s="719"/>
      <c r="DD27" s="690">
        <v>581919</v>
      </c>
      <c r="DE27" s="717"/>
      <c r="DF27" s="717"/>
      <c r="DG27" s="717"/>
      <c r="DH27" s="717"/>
      <c r="DI27" s="717"/>
      <c r="DJ27" s="717"/>
      <c r="DK27" s="718"/>
      <c r="DL27" s="690">
        <v>580004</v>
      </c>
      <c r="DM27" s="717"/>
      <c r="DN27" s="717"/>
      <c r="DO27" s="717"/>
      <c r="DP27" s="717"/>
      <c r="DQ27" s="717"/>
      <c r="DR27" s="717"/>
      <c r="DS27" s="717"/>
      <c r="DT27" s="717"/>
      <c r="DU27" s="717"/>
      <c r="DV27" s="718"/>
      <c r="DW27" s="686">
        <v>7.7</v>
      </c>
      <c r="DX27" s="715"/>
      <c r="DY27" s="715"/>
      <c r="DZ27" s="715"/>
      <c r="EA27" s="715"/>
      <c r="EB27" s="715"/>
      <c r="EC27" s="716"/>
    </row>
    <row r="28" spans="2:133" ht="11.25" customHeight="1" x14ac:dyDescent="0.15">
      <c r="B28" s="723" t="s">
        <v>303</v>
      </c>
      <c r="C28" s="724"/>
      <c r="D28" s="724"/>
      <c r="E28" s="724"/>
      <c r="F28" s="724"/>
      <c r="G28" s="724"/>
      <c r="H28" s="724"/>
      <c r="I28" s="724"/>
      <c r="J28" s="724"/>
      <c r="K28" s="724"/>
      <c r="L28" s="724"/>
      <c r="M28" s="724"/>
      <c r="N28" s="724"/>
      <c r="O28" s="724"/>
      <c r="P28" s="724"/>
      <c r="Q28" s="725"/>
      <c r="R28" s="681" t="s">
        <v>136</v>
      </c>
      <c r="S28" s="682"/>
      <c r="T28" s="682"/>
      <c r="U28" s="682"/>
      <c r="V28" s="682"/>
      <c r="W28" s="682"/>
      <c r="X28" s="682"/>
      <c r="Y28" s="683"/>
      <c r="Z28" s="684" t="s">
        <v>236</v>
      </c>
      <c r="AA28" s="684"/>
      <c r="AB28" s="684"/>
      <c r="AC28" s="684"/>
      <c r="AD28" s="685" t="s">
        <v>236</v>
      </c>
      <c r="AE28" s="685"/>
      <c r="AF28" s="685"/>
      <c r="AG28" s="685"/>
      <c r="AH28" s="685"/>
      <c r="AI28" s="685"/>
      <c r="AJ28" s="685"/>
      <c r="AK28" s="685"/>
      <c r="AL28" s="686" t="s">
        <v>236</v>
      </c>
      <c r="AM28" s="687"/>
      <c r="AN28" s="687"/>
      <c r="AO28" s="688"/>
      <c r="AP28" s="726"/>
      <c r="AQ28" s="727"/>
      <c r="AR28" s="727"/>
      <c r="AS28" s="727"/>
      <c r="AT28" s="727"/>
      <c r="AU28" s="727"/>
      <c r="AV28" s="727"/>
      <c r="AW28" s="727"/>
      <c r="AX28" s="727"/>
      <c r="AY28" s="727"/>
      <c r="AZ28" s="727"/>
      <c r="BA28" s="727"/>
      <c r="BB28" s="727"/>
      <c r="BC28" s="727"/>
      <c r="BD28" s="727"/>
      <c r="BE28" s="727"/>
      <c r="BF28" s="728"/>
      <c r="BG28" s="681"/>
      <c r="BH28" s="682"/>
      <c r="BI28" s="682"/>
      <c r="BJ28" s="682"/>
      <c r="BK28" s="682"/>
      <c r="BL28" s="682"/>
      <c r="BM28" s="682"/>
      <c r="BN28" s="683"/>
      <c r="BO28" s="684"/>
      <c r="BP28" s="684"/>
      <c r="BQ28" s="684"/>
      <c r="BR28" s="684"/>
      <c r="BS28" s="685"/>
      <c r="BT28" s="685"/>
      <c r="BU28" s="685"/>
      <c r="BV28" s="685"/>
      <c r="BW28" s="685"/>
      <c r="BX28" s="685"/>
      <c r="BY28" s="685"/>
      <c r="BZ28" s="685"/>
      <c r="CA28" s="685"/>
      <c r="CB28" s="689"/>
      <c r="CD28" s="696" t="s">
        <v>304</v>
      </c>
      <c r="CE28" s="697"/>
      <c r="CF28" s="697"/>
      <c r="CG28" s="697"/>
      <c r="CH28" s="697"/>
      <c r="CI28" s="697"/>
      <c r="CJ28" s="697"/>
      <c r="CK28" s="697"/>
      <c r="CL28" s="697"/>
      <c r="CM28" s="697"/>
      <c r="CN28" s="697"/>
      <c r="CO28" s="697"/>
      <c r="CP28" s="697"/>
      <c r="CQ28" s="698"/>
      <c r="CR28" s="681">
        <v>1573681</v>
      </c>
      <c r="CS28" s="682"/>
      <c r="CT28" s="682"/>
      <c r="CU28" s="682"/>
      <c r="CV28" s="682"/>
      <c r="CW28" s="682"/>
      <c r="CX28" s="682"/>
      <c r="CY28" s="683"/>
      <c r="CZ28" s="686">
        <v>13.9</v>
      </c>
      <c r="DA28" s="715"/>
      <c r="DB28" s="715"/>
      <c r="DC28" s="719"/>
      <c r="DD28" s="690">
        <v>1534311</v>
      </c>
      <c r="DE28" s="682"/>
      <c r="DF28" s="682"/>
      <c r="DG28" s="682"/>
      <c r="DH28" s="682"/>
      <c r="DI28" s="682"/>
      <c r="DJ28" s="682"/>
      <c r="DK28" s="683"/>
      <c r="DL28" s="690">
        <v>1534311</v>
      </c>
      <c r="DM28" s="682"/>
      <c r="DN28" s="682"/>
      <c r="DO28" s="682"/>
      <c r="DP28" s="682"/>
      <c r="DQ28" s="682"/>
      <c r="DR28" s="682"/>
      <c r="DS28" s="682"/>
      <c r="DT28" s="682"/>
      <c r="DU28" s="682"/>
      <c r="DV28" s="683"/>
      <c r="DW28" s="686">
        <v>20.399999999999999</v>
      </c>
      <c r="DX28" s="715"/>
      <c r="DY28" s="715"/>
      <c r="DZ28" s="715"/>
      <c r="EA28" s="715"/>
      <c r="EB28" s="715"/>
      <c r="EC28" s="716"/>
    </row>
    <row r="29" spans="2:133" ht="11.25" customHeight="1" x14ac:dyDescent="0.15">
      <c r="B29" s="678" t="s">
        <v>305</v>
      </c>
      <c r="C29" s="679"/>
      <c r="D29" s="679"/>
      <c r="E29" s="679"/>
      <c r="F29" s="679"/>
      <c r="G29" s="679"/>
      <c r="H29" s="679"/>
      <c r="I29" s="679"/>
      <c r="J29" s="679"/>
      <c r="K29" s="679"/>
      <c r="L29" s="679"/>
      <c r="M29" s="679"/>
      <c r="N29" s="679"/>
      <c r="O29" s="679"/>
      <c r="P29" s="679"/>
      <c r="Q29" s="680"/>
      <c r="R29" s="681">
        <v>809349</v>
      </c>
      <c r="S29" s="682"/>
      <c r="T29" s="682"/>
      <c r="U29" s="682"/>
      <c r="V29" s="682"/>
      <c r="W29" s="682"/>
      <c r="X29" s="682"/>
      <c r="Y29" s="683"/>
      <c r="Z29" s="684">
        <v>7.1</v>
      </c>
      <c r="AA29" s="684"/>
      <c r="AB29" s="684"/>
      <c r="AC29" s="684"/>
      <c r="AD29" s="685" t="s">
        <v>236</v>
      </c>
      <c r="AE29" s="685"/>
      <c r="AF29" s="685"/>
      <c r="AG29" s="685"/>
      <c r="AH29" s="685"/>
      <c r="AI29" s="685"/>
      <c r="AJ29" s="685"/>
      <c r="AK29" s="685"/>
      <c r="AL29" s="686" t="s">
        <v>236</v>
      </c>
      <c r="AM29" s="687"/>
      <c r="AN29" s="687"/>
      <c r="AO29" s="688"/>
      <c r="AP29" s="660" t="s">
        <v>224</v>
      </c>
      <c r="AQ29" s="661"/>
      <c r="AR29" s="661"/>
      <c r="AS29" s="661"/>
      <c r="AT29" s="661"/>
      <c r="AU29" s="661"/>
      <c r="AV29" s="661"/>
      <c r="AW29" s="661"/>
      <c r="AX29" s="661"/>
      <c r="AY29" s="661"/>
      <c r="AZ29" s="661"/>
      <c r="BA29" s="661"/>
      <c r="BB29" s="661"/>
      <c r="BC29" s="661"/>
      <c r="BD29" s="661"/>
      <c r="BE29" s="661"/>
      <c r="BF29" s="662"/>
      <c r="BG29" s="660" t="s">
        <v>306</v>
      </c>
      <c r="BH29" s="721"/>
      <c r="BI29" s="721"/>
      <c r="BJ29" s="721"/>
      <c r="BK29" s="721"/>
      <c r="BL29" s="721"/>
      <c r="BM29" s="721"/>
      <c r="BN29" s="721"/>
      <c r="BO29" s="721"/>
      <c r="BP29" s="721"/>
      <c r="BQ29" s="722"/>
      <c r="BR29" s="660" t="s">
        <v>307</v>
      </c>
      <c r="BS29" s="721"/>
      <c r="BT29" s="721"/>
      <c r="BU29" s="721"/>
      <c r="BV29" s="721"/>
      <c r="BW29" s="721"/>
      <c r="BX29" s="721"/>
      <c r="BY29" s="721"/>
      <c r="BZ29" s="721"/>
      <c r="CA29" s="721"/>
      <c r="CB29" s="722"/>
      <c r="CD29" s="744" t="s">
        <v>308</v>
      </c>
      <c r="CE29" s="745"/>
      <c r="CF29" s="696" t="s">
        <v>309</v>
      </c>
      <c r="CG29" s="697"/>
      <c r="CH29" s="697"/>
      <c r="CI29" s="697"/>
      <c r="CJ29" s="697"/>
      <c r="CK29" s="697"/>
      <c r="CL29" s="697"/>
      <c r="CM29" s="697"/>
      <c r="CN29" s="697"/>
      <c r="CO29" s="697"/>
      <c r="CP29" s="697"/>
      <c r="CQ29" s="698"/>
      <c r="CR29" s="681">
        <v>1573681</v>
      </c>
      <c r="CS29" s="717"/>
      <c r="CT29" s="717"/>
      <c r="CU29" s="717"/>
      <c r="CV29" s="717"/>
      <c r="CW29" s="717"/>
      <c r="CX29" s="717"/>
      <c r="CY29" s="718"/>
      <c r="CZ29" s="686">
        <v>13.9</v>
      </c>
      <c r="DA29" s="715"/>
      <c r="DB29" s="715"/>
      <c r="DC29" s="719"/>
      <c r="DD29" s="690">
        <v>1534311</v>
      </c>
      <c r="DE29" s="717"/>
      <c r="DF29" s="717"/>
      <c r="DG29" s="717"/>
      <c r="DH29" s="717"/>
      <c r="DI29" s="717"/>
      <c r="DJ29" s="717"/>
      <c r="DK29" s="718"/>
      <c r="DL29" s="690">
        <v>1534311</v>
      </c>
      <c r="DM29" s="717"/>
      <c r="DN29" s="717"/>
      <c r="DO29" s="717"/>
      <c r="DP29" s="717"/>
      <c r="DQ29" s="717"/>
      <c r="DR29" s="717"/>
      <c r="DS29" s="717"/>
      <c r="DT29" s="717"/>
      <c r="DU29" s="717"/>
      <c r="DV29" s="718"/>
      <c r="DW29" s="686">
        <v>20.399999999999999</v>
      </c>
      <c r="DX29" s="715"/>
      <c r="DY29" s="715"/>
      <c r="DZ29" s="715"/>
      <c r="EA29" s="715"/>
      <c r="EB29" s="715"/>
      <c r="EC29" s="716"/>
    </row>
    <row r="30" spans="2:133" ht="11.25" customHeight="1" x14ac:dyDescent="0.15">
      <c r="B30" s="678" t="s">
        <v>310</v>
      </c>
      <c r="C30" s="679"/>
      <c r="D30" s="679"/>
      <c r="E30" s="679"/>
      <c r="F30" s="679"/>
      <c r="G30" s="679"/>
      <c r="H30" s="679"/>
      <c r="I30" s="679"/>
      <c r="J30" s="679"/>
      <c r="K30" s="679"/>
      <c r="L30" s="679"/>
      <c r="M30" s="679"/>
      <c r="N30" s="679"/>
      <c r="O30" s="679"/>
      <c r="P30" s="679"/>
      <c r="Q30" s="680"/>
      <c r="R30" s="681">
        <v>17123</v>
      </c>
      <c r="S30" s="682"/>
      <c r="T30" s="682"/>
      <c r="U30" s="682"/>
      <c r="V30" s="682"/>
      <c r="W30" s="682"/>
      <c r="X30" s="682"/>
      <c r="Y30" s="683"/>
      <c r="Z30" s="684">
        <v>0.2</v>
      </c>
      <c r="AA30" s="684"/>
      <c r="AB30" s="684"/>
      <c r="AC30" s="684"/>
      <c r="AD30" s="685">
        <v>10876</v>
      </c>
      <c r="AE30" s="685"/>
      <c r="AF30" s="685"/>
      <c r="AG30" s="685"/>
      <c r="AH30" s="685"/>
      <c r="AI30" s="685"/>
      <c r="AJ30" s="685"/>
      <c r="AK30" s="685"/>
      <c r="AL30" s="686">
        <v>0.2</v>
      </c>
      <c r="AM30" s="687"/>
      <c r="AN30" s="687"/>
      <c r="AO30" s="688"/>
      <c r="AP30" s="729" t="s">
        <v>311</v>
      </c>
      <c r="AQ30" s="730"/>
      <c r="AR30" s="730"/>
      <c r="AS30" s="730"/>
      <c r="AT30" s="735" t="s">
        <v>312</v>
      </c>
      <c r="AU30" s="225"/>
      <c r="AV30" s="225"/>
      <c r="AW30" s="225"/>
      <c r="AX30" s="667" t="s">
        <v>188</v>
      </c>
      <c r="AY30" s="668"/>
      <c r="AZ30" s="668"/>
      <c r="BA30" s="668"/>
      <c r="BB30" s="668"/>
      <c r="BC30" s="668"/>
      <c r="BD30" s="668"/>
      <c r="BE30" s="668"/>
      <c r="BF30" s="669"/>
      <c r="BG30" s="741">
        <v>99.2</v>
      </c>
      <c r="BH30" s="742"/>
      <c r="BI30" s="742"/>
      <c r="BJ30" s="742"/>
      <c r="BK30" s="742"/>
      <c r="BL30" s="742"/>
      <c r="BM30" s="676">
        <v>96.9</v>
      </c>
      <c r="BN30" s="742"/>
      <c r="BO30" s="742"/>
      <c r="BP30" s="742"/>
      <c r="BQ30" s="743"/>
      <c r="BR30" s="741">
        <v>99</v>
      </c>
      <c r="BS30" s="742"/>
      <c r="BT30" s="742"/>
      <c r="BU30" s="742"/>
      <c r="BV30" s="742"/>
      <c r="BW30" s="742"/>
      <c r="BX30" s="676">
        <v>96.4</v>
      </c>
      <c r="BY30" s="742"/>
      <c r="BZ30" s="742"/>
      <c r="CA30" s="742"/>
      <c r="CB30" s="743"/>
      <c r="CD30" s="746"/>
      <c r="CE30" s="747"/>
      <c r="CF30" s="696" t="s">
        <v>313</v>
      </c>
      <c r="CG30" s="697"/>
      <c r="CH30" s="697"/>
      <c r="CI30" s="697"/>
      <c r="CJ30" s="697"/>
      <c r="CK30" s="697"/>
      <c r="CL30" s="697"/>
      <c r="CM30" s="697"/>
      <c r="CN30" s="697"/>
      <c r="CO30" s="697"/>
      <c r="CP30" s="697"/>
      <c r="CQ30" s="698"/>
      <c r="CR30" s="681">
        <v>1473325</v>
      </c>
      <c r="CS30" s="682"/>
      <c r="CT30" s="682"/>
      <c r="CU30" s="682"/>
      <c r="CV30" s="682"/>
      <c r="CW30" s="682"/>
      <c r="CX30" s="682"/>
      <c r="CY30" s="683"/>
      <c r="CZ30" s="686">
        <v>13</v>
      </c>
      <c r="DA30" s="715"/>
      <c r="DB30" s="715"/>
      <c r="DC30" s="719"/>
      <c r="DD30" s="690">
        <v>1433955</v>
      </c>
      <c r="DE30" s="682"/>
      <c r="DF30" s="682"/>
      <c r="DG30" s="682"/>
      <c r="DH30" s="682"/>
      <c r="DI30" s="682"/>
      <c r="DJ30" s="682"/>
      <c r="DK30" s="683"/>
      <c r="DL30" s="690">
        <v>1433955</v>
      </c>
      <c r="DM30" s="682"/>
      <c r="DN30" s="682"/>
      <c r="DO30" s="682"/>
      <c r="DP30" s="682"/>
      <c r="DQ30" s="682"/>
      <c r="DR30" s="682"/>
      <c r="DS30" s="682"/>
      <c r="DT30" s="682"/>
      <c r="DU30" s="682"/>
      <c r="DV30" s="683"/>
      <c r="DW30" s="686">
        <v>19.100000000000001</v>
      </c>
      <c r="DX30" s="715"/>
      <c r="DY30" s="715"/>
      <c r="DZ30" s="715"/>
      <c r="EA30" s="715"/>
      <c r="EB30" s="715"/>
      <c r="EC30" s="716"/>
    </row>
    <row r="31" spans="2:133" ht="11.25" customHeight="1" x14ac:dyDescent="0.15">
      <c r="B31" s="678" t="s">
        <v>314</v>
      </c>
      <c r="C31" s="679"/>
      <c r="D31" s="679"/>
      <c r="E31" s="679"/>
      <c r="F31" s="679"/>
      <c r="G31" s="679"/>
      <c r="H31" s="679"/>
      <c r="I31" s="679"/>
      <c r="J31" s="679"/>
      <c r="K31" s="679"/>
      <c r="L31" s="679"/>
      <c r="M31" s="679"/>
      <c r="N31" s="679"/>
      <c r="O31" s="679"/>
      <c r="P31" s="679"/>
      <c r="Q31" s="680"/>
      <c r="R31" s="681">
        <v>17981</v>
      </c>
      <c r="S31" s="682"/>
      <c r="T31" s="682"/>
      <c r="U31" s="682"/>
      <c r="V31" s="682"/>
      <c r="W31" s="682"/>
      <c r="X31" s="682"/>
      <c r="Y31" s="683"/>
      <c r="Z31" s="684">
        <v>0.2</v>
      </c>
      <c r="AA31" s="684"/>
      <c r="AB31" s="684"/>
      <c r="AC31" s="684"/>
      <c r="AD31" s="685" t="s">
        <v>136</v>
      </c>
      <c r="AE31" s="685"/>
      <c r="AF31" s="685"/>
      <c r="AG31" s="685"/>
      <c r="AH31" s="685"/>
      <c r="AI31" s="685"/>
      <c r="AJ31" s="685"/>
      <c r="AK31" s="685"/>
      <c r="AL31" s="686" t="s">
        <v>236</v>
      </c>
      <c r="AM31" s="687"/>
      <c r="AN31" s="687"/>
      <c r="AO31" s="688"/>
      <c r="AP31" s="731"/>
      <c r="AQ31" s="732"/>
      <c r="AR31" s="732"/>
      <c r="AS31" s="732"/>
      <c r="AT31" s="736"/>
      <c r="AU31" s="224" t="s">
        <v>315</v>
      </c>
      <c r="AV31" s="224"/>
      <c r="AW31" s="224"/>
      <c r="AX31" s="678" t="s">
        <v>316</v>
      </c>
      <c r="AY31" s="679"/>
      <c r="AZ31" s="679"/>
      <c r="BA31" s="679"/>
      <c r="BB31" s="679"/>
      <c r="BC31" s="679"/>
      <c r="BD31" s="679"/>
      <c r="BE31" s="679"/>
      <c r="BF31" s="680"/>
      <c r="BG31" s="738">
        <v>99.3</v>
      </c>
      <c r="BH31" s="717"/>
      <c r="BI31" s="717"/>
      <c r="BJ31" s="717"/>
      <c r="BK31" s="717"/>
      <c r="BL31" s="717"/>
      <c r="BM31" s="687">
        <v>97.7</v>
      </c>
      <c r="BN31" s="739"/>
      <c r="BO31" s="739"/>
      <c r="BP31" s="739"/>
      <c r="BQ31" s="740"/>
      <c r="BR31" s="738">
        <v>99.1</v>
      </c>
      <c r="BS31" s="717"/>
      <c r="BT31" s="717"/>
      <c r="BU31" s="717"/>
      <c r="BV31" s="717"/>
      <c r="BW31" s="717"/>
      <c r="BX31" s="687">
        <v>97.5</v>
      </c>
      <c r="BY31" s="739"/>
      <c r="BZ31" s="739"/>
      <c r="CA31" s="739"/>
      <c r="CB31" s="740"/>
      <c r="CD31" s="746"/>
      <c r="CE31" s="747"/>
      <c r="CF31" s="696" t="s">
        <v>317</v>
      </c>
      <c r="CG31" s="697"/>
      <c r="CH31" s="697"/>
      <c r="CI31" s="697"/>
      <c r="CJ31" s="697"/>
      <c r="CK31" s="697"/>
      <c r="CL31" s="697"/>
      <c r="CM31" s="697"/>
      <c r="CN31" s="697"/>
      <c r="CO31" s="697"/>
      <c r="CP31" s="697"/>
      <c r="CQ31" s="698"/>
      <c r="CR31" s="681">
        <v>100356</v>
      </c>
      <c r="CS31" s="717"/>
      <c r="CT31" s="717"/>
      <c r="CU31" s="717"/>
      <c r="CV31" s="717"/>
      <c r="CW31" s="717"/>
      <c r="CX31" s="717"/>
      <c r="CY31" s="718"/>
      <c r="CZ31" s="686">
        <v>0.9</v>
      </c>
      <c r="DA31" s="715"/>
      <c r="DB31" s="715"/>
      <c r="DC31" s="719"/>
      <c r="DD31" s="690">
        <v>100356</v>
      </c>
      <c r="DE31" s="717"/>
      <c r="DF31" s="717"/>
      <c r="DG31" s="717"/>
      <c r="DH31" s="717"/>
      <c r="DI31" s="717"/>
      <c r="DJ31" s="717"/>
      <c r="DK31" s="718"/>
      <c r="DL31" s="690">
        <v>100356</v>
      </c>
      <c r="DM31" s="717"/>
      <c r="DN31" s="717"/>
      <c r="DO31" s="717"/>
      <c r="DP31" s="717"/>
      <c r="DQ31" s="717"/>
      <c r="DR31" s="717"/>
      <c r="DS31" s="717"/>
      <c r="DT31" s="717"/>
      <c r="DU31" s="717"/>
      <c r="DV31" s="718"/>
      <c r="DW31" s="686">
        <v>1.3</v>
      </c>
      <c r="DX31" s="715"/>
      <c r="DY31" s="715"/>
      <c r="DZ31" s="715"/>
      <c r="EA31" s="715"/>
      <c r="EB31" s="715"/>
      <c r="EC31" s="716"/>
    </row>
    <row r="32" spans="2:133" ht="11.25" customHeight="1" x14ac:dyDescent="0.15">
      <c r="B32" s="678" t="s">
        <v>318</v>
      </c>
      <c r="C32" s="679"/>
      <c r="D32" s="679"/>
      <c r="E32" s="679"/>
      <c r="F32" s="679"/>
      <c r="G32" s="679"/>
      <c r="H32" s="679"/>
      <c r="I32" s="679"/>
      <c r="J32" s="679"/>
      <c r="K32" s="679"/>
      <c r="L32" s="679"/>
      <c r="M32" s="679"/>
      <c r="N32" s="679"/>
      <c r="O32" s="679"/>
      <c r="P32" s="679"/>
      <c r="Q32" s="680"/>
      <c r="R32" s="681">
        <v>134313</v>
      </c>
      <c r="S32" s="682"/>
      <c r="T32" s="682"/>
      <c r="U32" s="682"/>
      <c r="V32" s="682"/>
      <c r="W32" s="682"/>
      <c r="X32" s="682"/>
      <c r="Y32" s="683"/>
      <c r="Z32" s="684">
        <v>1.2</v>
      </c>
      <c r="AA32" s="684"/>
      <c r="AB32" s="684"/>
      <c r="AC32" s="684"/>
      <c r="AD32" s="685" t="s">
        <v>236</v>
      </c>
      <c r="AE32" s="685"/>
      <c r="AF32" s="685"/>
      <c r="AG32" s="685"/>
      <c r="AH32" s="685"/>
      <c r="AI32" s="685"/>
      <c r="AJ32" s="685"/>
      <c r="AK32" s="685"/>
      <c r="AL32" s="686" t="s">
        <v>236</v>
      </c>
      <c r="AM32" s="687"/>
      <c r="AN32" s="687"/>
      <c r="AO32" s="688"/>
      <c r="AP32" s="733"/>
      <c r="AQ32" s="734"/>
      <c r="AR32" s="734"/>
      <c r="AS32" s="734"/>
      <c r="AT32" s="737"/>
      <c r="AU32" s="226"/>
      <c r="AV32" s="226"/>
      <c r="AW32" s="226"/>
      <c r="AX32" s="726" t="s">
        <v>319</v>
      </c>
      <c r="AY32" s="727"/>
      <c r="AZ32" s="727"/>
      <c r="BA32" s="727"/>
      <c r="BB32" s="727"/>
      <c r="BC32" s="727"/>
      <c r="BD32" s="727"/>
      <c r="BE32" s="727"/>
      <c r="BF32" s="728"/>
      <c r="BG32" s="750">
        <v>99.1</v>
      </c>
      <c r="BH32" s="751"/>
      <c r="BI32" s="751"/>
      <c r="BJ32" s="751"/>
      <c r="BK32" s="751"/>
      <c r="BL32" s="751"/>
      <c r="BM32" s="752">
        <v>95.5</v>
      </c>
      <c r="BN32" s="751"/>
      <c r="BO32" s="751"/>
      <c r="BP32" s="751"/>
      <c r="BQ32" s="753"/>
      <c r="BR32" s="750">
        <v>98.9</v>
      </c>
      <c r="BS32" s="751"/>
      <c r="BT32" s="751"/>
      <c r="BU32" s="751"/>
      <c r="BV32" s="751"/>
      <c r="BW32" s="751"/>
      <c r="BX32" s="752">
        <v>94.8</v>
      </c>
      <c r="BY32" s="751"/>
      <c r="BZ32" s="751"/>
      <c r="CA32" s="751"/>
      <c r="CB32" s="753"/>
      <c r="CD32" s="748"/>
      <c r="CE32" s="749"/>
      <c r="CF32" s="696" t="s">
        <v>320</v>
      </c>
      <c r="CG32" s="697"/>
      <c r="CH32" s="697"/>
      <c r="CI32" s="697"/>
      <c r="CJ32" s="697"/>
      <c r="CK32" s="697"/>
      <c r="CL32" s="697"/>
      <c r="CM32" s="697"/>
      <c r="CN32" s="697"/>
      <c r="CO32" s="697"/>
      <c r="CP32" s="697"/>
      <c r="CQ32" s="698"/>
      <c r="CR32" s="681" t="s">
        <v>236</v>
      </c>
      <c r="CS32" s="682"/>
      <c r="CT32" s="682"/>
      <c r="CU32" s="682"/>
      <c r="CV32" s="682"/>
      <c r="CW32" s="682"/>
      <c r="CX32" s="682"/>
      <c r="CY32" s="683"/>
      <c r="CZ32" s="686" t="s">
        <v>236</v>
      </c>
      <c r="DA32" s="715"/>
      <c r="DB32" s="715"/>
      <c r="DC32" s="719"/>
      <c r="DD32" s="690" t="s">
        <v>136</v>
      </c>
      <c r="DE32" s="682"/>
      <c r="DF32" s="682"/>
      <c r="DG32" s="682"/>
      <c r="DH32" s="682"/>
      <c r="DI32" s="682"/>
      <c r="DJ32" s="682"/>
      <c r="DK32" s="683"/>
      <c r="DL32" s="690" t="s">
        <v>236</v>
      </c>
      <c r="DM32" s="682"/>
      <c r="DN32" s="682"/>
      <c r="DO32" s="682"/>
      <c r="DP32" s="682"/>
      <c r="DQ32" s="682"/>
      <c r="DR32" s="682"/>
      <c r="DS32" s="682"/>
      <c r="DT32" s="682"/>
      <c r="DU32" s="682"/>
      <c r="DV32" s="683"/>
      <c r="DW32" s="686" t="s">
        <v>136</v>
      </c>
      <c r="DX32" s="715"/>
      <c r="DY32" s="715"/>
      <c r="DZ32" s="715"/>
      <c r="EA32" s="715"/>
      <c r="EB32" s="715"/>
      <c r="EC32" s="716"/>
    </row>
    <row r="33" spans="2:133" ht="11.25" customHeight="1" x14ac:dyDescent="0.15">
      <c r="B33" s="678" t="s">
        <v>321</v>
      </c>
      <c r="C33" s="679"/>
      <c r="D33" s="679"/>
      <c r="E33" s="679"/>
      <c r="F33" s="679"/>
      <c r="G33" s="679"/>
      <c r="H33" s="679"/>
      <c r="I33" s="679"/>
      <c r="J33" s="679"/>
      <c r="K33" s="679"/>
      <c r="L33" s="679"/>
      <c r="M33" s="679"/>
      <c r="N33" s="679"/>
      <c r="O33" s="679"/>
      <c r="P33" s="679"/>
      <c r="Q33" s="680"/>
      <c r="R33" s="681">
        <v>53901</v>
      </c>
      <c r="S33" s="682"/>
      <c r="T33" s="682"/>
      <c r="U33" s="682"/>
      <c r="V33" s="682"/>
      <c r="W33" s="682"/>
      <c r="X33" s="682"/>
      <c r="Y33" s="683"/>
      <c r="Z33" s="684">
        <v>0.5</v>
      </c>
      <c r="AA33" s="684"/>
      <c r="AB33" s="684"/>
      <c r="AC33" s="684"/>
      <c r="AD33" s="685" t="s">
        <v>236</v>
      </c>
      <c r="AE33" s="685"/>
      <c r="AF33" s="685"/>
      <c r="AG33" s="685"/>
      <c r="AH33" s="685"/>
      <c r="AI33" s="685"/>
      <c r="AJ33" s="685"/>
      <c r="AK33" s="685"/>
      <c r="AL33" s="686" t="s">
        <v>236</v>
      </c>
      <c r="AM33" s="687"/>
      <c r="AN33" s="687"/>
      <c r="AO33" s="688"/>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696" t="s">
        <v>322</v>
      </c>
      <c r="CE33" s="697"/>
      <c r="CF33" s="697"/>
      <c r="CG33" s="697"/>
      <c r="CH33" s="697"/>
      <c r="CI33" s="697"/>
      <c r="CJ33" s="697"/>
      <c r="CK33" s="697"/>
      <c r="CL33" s="697"/>
      <c r="CM33" s="697"/>
      <c r="CN33" s="697"/>
      <c r="CO33" s="697"/>
      <c r="CP33" s="697"/>
      <c r="CQ33" s="698"/>
      <c r="CR33" s="681">
        <v>5710883</v>
      </c>
      <c r="CS33" s="717"/>
      <c r="CT33" s="717"/>
      <c r="CU33" s="717"/>
      <c r="CV33" s="717"/>
      <c r="CW33" s="717"/>
      <c r="CX33" s="717"/>
      <c r="CY33" s="718"/>
      <c r="CZ33" s="686">
        <v>50.4</v>
      </c>
      <c r="DA33" s="715"/>
      <c r="DB33" s="715"/>
      <c r="DC33" s="719"/>
      <c r="DD33" s="690">
        <v>4337803</v>
      </c>
      <c r="DE33" s="717"/>
      <c r="DF33" s="717"/>
      <c r="DG33" s="717"/>
      <c r="DH33" s="717"/>
      <c r="DI33" s="717"/>
      <c r="DJ33" s="717"/>
      <c r="DK33" s="718"/>
      <c r="DL33" s="690">
        <v>3735105</v>
      </c>
      <c r="DM33" s="717"/>
      <c r="DN33" s="717"/>
      <c r="DO33" s="717"/>
      <c r="DP33" s="717"/>
      <c r="DQ33" s="717"/>
      <c r="DR33" s="717"/>
      <c r="DS33" s="717"/>
      <c r="DT33" s="717"/>
      <c r="DU33" s="717"/>
      <c r="DV33" s="718"/>
      <c r="DW33" s="686">
        <v>49.7</v>
      </c>
      <c r="DX33" s="715"/>
      <c r="DY33" s="715"/>
      <c r="DZ33" s="715"/>
      <c r="EA33" s="715"/>
      <c r="EB33" s="715"/>
      <c r="EC33" s="716"/>
    </row>
    <row r="34" spans="2:133" ht="11.25" customHeight="1" x14ac:dyDescent="0.15">
      <c r="B34" s="678" t="s">
        <v>323</v>
      </c>
      <c r="C34" s="679"/>
      <c r="D34" s="679"/>
      <c r="E34" s="679"/>
      <c r="F34" s="679"/>
      <c r="G34" s="679"/>
      <c r="H34" s="679"/>
      <c r="I34" s="679"/>
      <c r="J34" s="679"/>
      <c r="K34" s="679"/>
      <c r="L34" s="679"/>
      <c r="M34" s="679"/>
      <c r="N34" s="679"/>
      <c r="O34" s="679"/>
      <c r="P34" s="679"/>
      <c r="Q34" s="680"/>
      <c r="R34" s="681">
        <v>264617</v>
      </c>
      <c r="S34" s="682"/>
      <c r="T34" s="682"/>
      <c r="U34" s="682"/>
      <c r="V34" s="682"/>
      <c r="W34" s="682"/>
      <c r="X34" s="682"/>
      <c r="Y34" s="683"/>
      <c r="Z34" s="684">
        <v>2.2999999999999998</v>
      </c>
      <c r="AA34" s="684"/>
      <c r="AB34" s="684"/>
      <c r="AC34" s="684"/>
      <c r="AD34" s="685">
        <v>9459</v>
      </c>
      <c r="AE34" s="685"/>
      <c r="AF34" s="685"/>
      <c r="AG34" s="685"/>
      <c r="AH34" s="685"/>
      <c r="AI34" s="685"/>
      <c r="AJ34" s="685"/>
      <c r="AK34" s="685"/>
      <c r="AL34" s="686">
        <v>0.1</v>
      </c>
      <c r="AM34" s="687"/>
      <c r="AN34" s="687"/>
      <c r="AO34" s="688"/>
      <c r="AP34" s="229"/>
      <c r="AQ34" s="660" t="s">
        <v>324</v>
      </c>
      <c r="AR34" s="661"/>
      <c r="AS34" s="661"/>
      <c r="AT34" s="661"/>
      <c r="AU34" s="661"/>
      <c r="AV34" s="661"/>
      <c r="AW34" s="661"/>
      <c r="AX34" s="661"/>
      <c r="AY34" s="661"/>
      <c r="AZ34" s="661"/>
      <c r="BA34" s="661"/>
      <c r="BB34" s="661"/>
      <c r="BC34" s="661"/>
      <c r="BD34" s="661"/>
      <c r="BE34" s="661"/>
      <c r="BF34" s="662"/>
      <c r="BG34" s="660" t="s">
        <v>325</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96" t="s">
        <v>326</v>
      </c>
      <c r="CE34" s="697"/>
      <c r="CF34" s="697"/>
      <c r="CG34" s="697"/>
      <c r="CH34" s="697"/>
      <c r="CI34" s="697"/>
      <c r="CJ34" s="697"/>
      <c r="CK34" s="697"/>
      <c r="CL34" s="697"/>
      <c r="CM34" s="697"/>
      <c r="CN34" s="697"/>
      <c r="CO34" s="697"/>
      <c r="CP34" s="697"/>
      <c r="CQ34" s="698"/>
      <c r="CR34" s="681">
        <v>1861453</v>
      </c>
      <c r="CS34" s="682"/>
      <c r="CT34" s="682"/>
      <c r="CU34" s="682"/>
      <c r="CV34" s="682"/>
      <c r="CW34" s="682"/>
      <c r="CX34" s="682"/>
      <c r="CY34" s="683"/>
      <c r="CZ34" s="686">
        <v>16.399999999999999</v>
      </c>
      <c r="DA34" s="715"/>
      <c r="DB34" s="715"/>
      <c r="DC34" s="719"/>
      <c r="DD34" s="690">
        <v>1347152</v>
      </c>
      <c r="DE34" s="682"/>
      <c r="DF34" s="682"/>
      <c r="DG34" s="682"/>
      <c r="DH34" s="682"/>
      <c r="DI34" s="682"/>
      <c r="DJ34" s="682"/>
      <c r="DK34" s="683"/>
      <c r="DL34" s="690">
        <v>1111932</v>
      </c>
      <c r="DM34" s="682"/>
      <c r="DN34" s="682"/>
      <c r="DO34" s="682"/>
      <c r="DP34" s="682"/>
      <c r="DQ34" s="682"/>
      <c r="DR34" s="682"/>
      <c r="DS34" s="682"/>
      <c r="DT34" s="682"/>
      <c r="DU34" s="682"/>
      <c r="DV34" s="683"/>
      <c r="DW34" s="686">
        <v>14.8</v>
      </c>
      <c r="DX34" s="715"/>
      <c r="DY34" s="715"/>
      <c r="DZ34" s="715"/>
      <c r="EA34" s="715"/>
      <c r="EB34" s="715"/>
      <c r="EC34" s="716"/>
    </row>
    <row r="35" spans="2:133" ht="11.25" customHeight="1" x14ac:dyDescent="0.15">
      <c r="B35" s="678" t="s">
        <v>327</v>
      </c>
      <c r="C35" s="679"/>
      <c r="D35" s="679"/>
      <c r="E35" s="679"/>
      <c r="F35" s="679"/>
      <c r="G35" s="679"/>
      <c r="H35" s="679"/>
      <c r="I35" s="679"/>
      <c r="J35" s="679"/>
      <c r="K35" s="679"/>
      <c r="L35" s="679"/>
      <c r="M35" s="679"/>
      <c r="N35" s="679"/>
      <c r="O35" s="679"/>
      <c r="P35" s="679"/>
      <c r="Q35" s="680"/>
      <c r="R35" s="681">
        <v>1031775</v>
      </c>
      <c r="S35" s="682"/>
      <c r="T35" s="682"/>
      <c r="U35" s="682"/>
      <c r="V35" s="682"/>
      <c r="W35" s="682"/>
      <c r="X35" s="682"/>
      <c r="Y35" s="683"/>
      <c r="Z35" s="684">
        <v>9</v>
      </c>
      <c r="AA35" s="684"/>
      <c r="AB35" s="684"/>
      <c r="AC35" s="684"/>
      <c r="AD35" s="685" t="s">
        <v>136</v>
      </c>
      <c r="AE35" s="685"/>
      <c r="AF35" s="685"/>
      <c r="AG35" s="685"/>
      <c r="AH35" s="685"/>
      <c r="AI35" s="685"/>
      <c r="AJ35" s="685"/>
      <c r="AK35" s="685"/>
      <c r="AL35" s="686" t="s">
        <v>136</v>
      </c>
      <c r="AM35" s="687"/>
      <c r="AN35" s="687"/>
      <c r="AO35" s="688"/>
      <c r="AP35" s="229"/>
      <c r="AQ35" s="754" t="s">
        <v>328</v>
      </c>
      <c r="AR35" s="755"/>
      <c r="AS35" s="755"/>
      <c r="AT35" s="755"/>
      <c r="AU35" s="755"/>
      <c r="AV35" s="755"/>
      <c r="AW35" s="755"/>
      <c r="AX35" s="755"/>
      <c r="AY35" s="756"/>
      <c r="AZ35" s="670">
        <v>2149210</v>
      </c>
      <c r="BA35" s="671"/>
      <c r="BB35" s="671"/>
      <c r="BC35" s="671"/>
      <c r="BD35" s="671"/>
      <c r="BE35" s="671"/>
      <c r="BF35" s="757"/>
      <c r="BG35" s="692" t="s">
        <v>329</v>
      </c>
      <c r="BH35" s="693"/>
      <c r="BI35" s="693"/>
      <c r="BJ35" s="693"/>
      <c r="BK35" s="693"/>
      <c r="BL35" s="693"/>
      <c r="BM35" s="693"/>
      <c r="BN35" s="693"/>
      <c r="BO35" s="693"/>
      <c r="BP35" s="693"/>
      <c r="BQ35" s="693"/>
      <c r="BR35" s="693"/>
      <c r="BS35" s="693"/>
      <c r="BT35" s="693"/>
      <c r="BU35" s="694"/>
      <c r="BV35" s="670">
        <v>22194</v>
      </c>
      <c r="BW35" s="671"/>
      <c r="BX35" s="671"/>
      <c r="BY35" s="671"/>
      <c r="BZ35" s="671"/>
      <c r="CA35" s="671"/>
      <c r="CB35" s="757"/>
      <c r="CD35" s="696" t="s">
        <v>330</v>
      </c>
      <c r="CE35" s="697"/>
      <c r="CF35" s="697"/>
      <c r="CG35" s="697"/>
      <c r="CH35" s="697"/>
      <c r="CI35" s="697"/>
      <c r="CJ35" s="697"/>
      <c r="CK35" s="697"/>
      <c r="CL35" s="697"/>
      <c r="CM35" s="697"/>
      <c r="CN35" s="697"/>
      <c r="CO35" s="697"/>
      <c r="CP35" s="697"/>
      <c r="CQ35" s="698"/>
      <c r="CR35" s="681">
        <v>58756</v>
      </c>
      <c r="CS35" s="717"/>
      <c r="CT35" s="717"/>
      <c r="CU35" s="717"/>
      <c r="CV35" s="717"/>
      <c r="CW35" s="717"/>
      <c r="CX35" s="717"/>
      <c r="CY35" s="718"/>
      <c r="CZ35" s="686">
        <v>0.5</v>
      </c>
      <c r="DA35" s="715"/>
      <c r="DB35" s="715"/>
      <c r="DC35" s="719"/>
      <c r="DD35" s="690">
        <v>45956</v>
      </c>
      <c r="DE35" s="717"/>
      <c r="DF35" s="717"/>
      <c r="DG35" s="717"/>
      <c r="DH35" s="717"/>
      <c r="DI35" s="717"/>
      <c r="DJ35" s="717"/>
      <c r="DK35" s="718"/>
      <c r="DL35" s="690">
        <v>28486</v>
      </c>
      <c r="DM35" s="717"/>
      <c r="DN35" s="717"/>
      <c r="DO35" s="717"/>
      <c r="DP35" s="717"/>
      <c r="DQ35" s="717"/>
      <c r="DR35" s="717"/>
      <c r="DS35" s="717"/>
      <c r="DT35" s="717"/>
      <c r="DU35" s="717"/>
      <c r="DV35" s="718"/>
      <c r="DW35" s="686">
        <v>0.4</v>
      </c>
      <c r="DX35" s="715"/>
      <c r="DY35" s="715"/>
      <c r="DZ35" s="715"/>
      <c r="EA35" s="715"/>
      <c r="EB35" s="715"/>
      <c r="EC35" s="716"/>
    </row>
    <row r="36" spans="2:133" ht="11.25" customHeight="1" x14ac:dyDescent="0.15">
      <c r="B36" s="678" t="s">
        <v>331</v>
      </c>
      <c r="C36" s="679"/>
      <c r="D36" s="679"/>
      <c r="E36" s="679"/>
      <c r="F36" s="679"/>
      <c r="G36" s="679"/>
      <c r="H36" s="679"/>
      <c r="I36" s="679"/>
      <c r="J36" s="679"/>
      <c r="K36" s="679"/>
      <c r="L36" s="679"/>
      <c r="M36" s="679"/>
      <c r="N36" s="679"/>
      <c r="O36" s="679"/>
      <c r="P36" s="679"/>
      <c r="Q36" s="680"/>
      <c r="R36" s="681" t="s">
        <v>136</v>
      </c>
      <c r="S36" s="682"/>
      <c r="T36" s="682"/>
      <c r="U36" s="682"/>
      <c r="V36" s="682"/>
      <c r="W36" s="682"/>
      <c r="X36" s="682"/>
      <c r="Y36" s="683"/>
      <c r="Z36" s="684" t="s">
        <v>136</v>
      </c>
      <c r="AA36" s="684"/>
      <c r="AB36" s="684"/>
      <c r="AC36" s="684"/>
      <c r="AD36" s="685" t="s">
        <v>136</v>
      </c>
      <c r="AE36" s="685"/>
      <c r="AF36" s="685"/>
      <c r="AG36" s="685"/>
      <c r="AH36" s="685"/>
      <c r="AI36" s="685"/>
      <c r="AJ36" s="685"/>
      <c r="AK36" s="685"/>
      <c r="AL36" s="686" t="s">
        <v>136</v>
      </c>
      <c r="AM36" s="687"/>
      <c r="AN36" s="687"/>
      <c r="AO36" s="688"/>
      <c r="AQ36" s="758" t="s">
        <v>332</v>
      </c>
      <c r="AR36" s="759"/>
      <c r="AS36" s="759"/>
      <c r="AT36" s="759"/>
      <c r="AU36" s="759"/>
      <c r="AV36" s="759"/>
      <c r="AW36" s="759"/>
      <c r="AX36" s="759"/>
      <c r="AY36" s="760"/>
      <c r="AZ36" s="681">
        <v>916888</v>
      </c>
      <c r="BA36" s="682"/>
      <c r="BB36" s="682"/>
      <c r="BC36" s="682"/>
      <c r="BD36" s="717"/>
      <c r="BE36" s="717"/>
      <c r="BF36" s="740"/>
      <c r="BG36" s="696" t="s">
        <v>333</v>
      </c>
      <c r="BH36" s="697"/>
      <c r="BI36" s="697"/>
      <c r="BJ36" s="697"/>
      <c r="BK36" s="697"/>
      <c r="BL36" s="697"/>
      <c r="BM36" s="697"/>
      <c r="BN36" s="697"/>
      <c r="BO36" s="697"/>
      <c r="BP36" s="697"/>
      <c r="BQ36" s="697"/>
      <c r="BR36" s="697"/>
      <c r="BS36" s="697"/>
      <c r="BT36" s="697"/>
      <c r="BU36" s="698"/>
      <c r="BV36" s="681">
        <v>11194</v>
      </c>
      <c r="BW36" s="682"/>
      <c r="BX36" s="682"/>
      <c r="BY36" s="682"/>
      <c r="BZ36" s="682"/>
      <c r="CA36" s="682"/>
      <c r="CB36" s="691"/>
      <c r="CD36" s="696" t="s">
        <v>334</v>
      </c>
      <c r="CE36" s="697"/>
      <c r="CF36" s="697"/>
      <c r="CG36" s="697"/>
      <c r="CH36" s="697"/>
      <c r="CI36" s="697"/>
      <c r="CJ36" s="697"/>
      <c r="CK36" s="697"/>
      <c r="CL36" s="697"/>
      <c r="CM36" s="697"/>
      <c r="CN36" s="697"/>
      <c r="CO36" s="697"/>
      <c r="CP36" s="697"/>
      <c r="CQ36" s="698"/>
      <c r="CR36" s="681">
        <v>1814914</v>
      </c>
      <c r="CS36" s="682"/>
      <c r="CT36" s="682"/>
      <c r="CU36" s="682"/>
      <c r="CV36" s="682"/>
      <c r="CW36" s="682"/>
      <c r="CX36" s="682"/>
      <c r="CY36" s="683"/>
      <c r="CZ36" s="686">
        <v>16</v>
      </c>
      <c r="DA36" s="715"/>
      <c r="DB36" s="715"/>
      <c r="DC36" s="719"/>
      <c r="DD36" s="690">
        <v>1169526</v>
      </c>
      <c r="DE36" s="682"/>
      <c r="DF36" s="682"/>
      <c r="DG36" s="682"/>
      <c r="DH36" s="682"/>
      <c r="DI36" s="682"/>
      <c r="DJ36" s="682"/>
      <c r="DK36" s="683"/>
      <c r="DL36" s="690">
        <v>946837</v>
      </c>
      <c r="DM36" s="682"/>
      <c r="DN36" s="682"/>
      <c r="DO36" s="682"/>
      <c r="DP36" s="682"/>
      <c r="DQ36" s="682"/>
      <c r="DR36" s="682"/>
      <c r="DS36" s="682"/>
      <c r="DT36" s="682"/>
      <c r="DU36" s="682"/>
      <c r="DV36" s="683"/>
      <c r="DW36" s="686">
        <v>12.6</v>
      </c>
      <c r="DX36" s="715"/>
      <c r="DY36" s="715"/>
      <c r="DZ36" s="715"/>
      <c r="EA36" s="715"/>
      <c r="EB36" s="715"/>
      <c r="EC36" s="716"/>
    </row>
    <row r="37" spans="2:133" ht="11.25" customHeight="1" x14ac:dyDescent="0.15">
      <c r="B37" s="678" t="s">
        <v>335</v>
      </c>
      <c r="C37" s="679"/>
      <c r="D37" s="679"/>
      <c r="E37" s="679"/>
      <c r="F37" s="679"/>
      <c r="G37" s="679"/>
      <c r="H37" s="679"/>
      <c r="I37" s="679"/>
      <c r="J37" s="679"/>
      <c r="K37" s="679"/>
      <c r="L37" s="679"/>
      <c r="M37" s="679"/>
      <c r="N37" s="679"/>
      <c r="O37" s="679"/>
      <c r="P37" s="679"/>
      <c r="Q37" s="680"/>
      <c r="R37" s="681">
        <v>316075</v>
      </c>
      <c r="S37" s="682"/>
      <c r="T37" s="682"/>
      <c r="U37" s="682"/>
      <c r="V37" s="682"/>
      <c r="W37" s="682"/>
      <c r="X37" s="682"/>
      <c r="Y37" s="683"/>
      <c r="Z37" s="684">
        <v>2.8</v>
      </c>
      <c r="AA37" s="684"/>
      <c r="AB37" s="684"/>
      <c r="AC37" s="684"/>
      <c r="AD37" s="685" t="s">
        <v>236</v>
      </c>
      <c r="AE37" s="685"/>
      <c r="AF37" s="685"/>
      <c r="AG37" s="685"/>
      <c r="AH37" s="685"/>
      <c r="AI37" s="685"/>
      <c r="AJ37" s="685"/>
      <c r="AK37" s="685"/>
      <c r="AL37" s="686" t="s">
        <v>236</v>
      </c>
      <c r="AM37" s="687"/>
      <c r="AN37" s="687"/>
      <c r="AO37" s="688"/>
      <c r="AQ37" s="758" t="s">
        <v>336</v>
      </c>
      <c r="AR37" s="759"/>
      <c r="AS37" s="759"/>
      <c r="AT37" s="759"/>
      <c r="AU37" s="759"/>
      <c r="AV37" s="759"/>
      <c r="AW37" s="759"/>
      <c r="AX37" s="759"/>
      <c r="AY37" s="760"/>
      <c r="AZ37" s="681">
        <v>205628</v>
      </c>
      <c r="BA37" s="682"/>
      <c r="BB37" s="682"/>
      <c r="BC37" s="682"/>
      <c r="BD37" s="717"/>
      <c r="BE37" s="717"/>
      <c r="BF37" s="740"/>
      <c r="BG37" s="696" t="s">
        <v>337</v>
      </c>
      <c r="BH37" s="697"/>
      <c r="BI37" s="697"/>
      <c r="BJ37" s="697"/>
      <c r="BK37" s="697"/>
      <c r="BL37" s="697"/>
      <c r="BM37" s="697"/>
      <c r="BN37" s="697"/>
      <c r="BO37" s="697"/>
      <c r="BP37" s="697"/>
      <c r="BQ37" s="697"/>
      <c r="BR37" s="697"/>
      <c r="BS37" s="697"/>
      <c r="BT37" s="697"/>
      <c r="BU37" s="698"/>
      <c r="BV37" s="681">
        <v>3216</v>
      </c>
      <c r="BW37" s="682"/>
      <c r="BX37" s="682"/>
      <c r="BY37" s="682"/>
      <c r="BZ37" s="682"/>
      <c r="CA37" s="682"/>
      <c r="CB37" s="691"/>
      <c r="CD37" s="696" t="s">
        <v>338</v>
      </c>
      <c r="CE37" s="697"/>
      <c r="CF37" s="697"/>
      <c r="CG37" s="697"/>
      <c r="CH37" s="697"/>
      <c r="CI37" s="697"/>
      <c r="CJ37" s="697"/>
      <c r="CK37" s="697"/>
      <c r="CL37" s="697"/>
      <c r="CM37" s="697"/>
      <c r="CN37" s="697"/>
      <c r="CO37" s="697"/>
      <c r="CP37" s="697"/>
      <c r="CQ37" s="698"/>
      <c r="CR37" s="681">
        <v>971311</v>
      </c>
      <c r="CS37" s="717"/>
      <c r="CT37" s="717"/>
      <c r="CU37" s="717"/>
      <c r="CV37" s="717"/>
      <c r="CW37" s="717"/>
      <c r="CX37" s="717"/>
      <c r="CY37" s="718"/>
      <c r="CZ37" s="686">
        <v>8.6</v>
      </c>
      <c r="DA37" s="715"/>
      <c r="DB37" s="715"/>
      <c r="DC37" s="719"/>
      <c r="DD37" s="690">
        <v>535911</v>
      </c>
      <c r="DE37" s="717"/>
      <c r="DF37" s="717"/>
      <c r="DG37" s="717"/>
      <c r="DH37" s="717"/>
      <c r="DI37" s="717"/>
      <c r="DJ37" s="717"/>
      <c r="DK37" s="718"/>
      <c r="DL37" s="690">
        <v>503988</v>
      </c>
      <c r="DM37" s="717"/>
      <c r="DN37" s="717"/>
      <c r="DO37" s="717"/>
      <c r="DP37" s="717"/>
      <c r="DQ37" s="717"/>
      <c r="DR37" s="717"/>
      <c r="DS37" s="717"/>
      <c r="DT37" s="717"/>
      <c r="DU37" s="717"/>
      <c r="DV37" s="718"/>
      <c r="DW37" s="686">
        <v>6.7</v>
      </c>
      <c r="DX37" s="715"/>
      <c r="DY37" s="715"/>
      <c r="DZ37" s="715"/>
      <c r="EA37" s="715"/>
      <c r="EB37" s="715"/>
      <c r="EC37" s="716"/>
    </row>
    <row r="38" spans="2:133" ht="11.25" customHeight="1" x14ac:dyDescent="0.15">
      <c r="B38" s="726" t="s">
        <v>339</v>
      </c>
      <c r="C38" s="727"/>
      <c r="D38" s="727"/>
      <c r="E38" s="727"/>
      <c r="F38" s="727"/>
      <c r="G38" s="727"/>
      <c r="H38" s="727"/>
      <c r="I38" s="727"/>
      <c r="J38" s="727"/>
      <c r="K38" s="727"/>
      <c r="L38" s="727"/>
      <c r="M38" s="727"/>
      <c r="N38" s="727"/>
      <c r="O38" s="727"/>
      <c r="P38" s="727"/>
      <c r="Q38" s="728"/>
      <c r="R38" s="761">
        <v>11409095</v>
      </c>
      <c r="S38" s="762"/>
      <c r="T38" s="762"/>
      <c r="U38" s="762"/>
      <c r="V38" s="762"/>
      <c r="W38" s="762"/>
      <c r="X38" s="762"/>
      <c r="Y38" s="763"/>
      <c r="Z38" s="764">
        <v>100</v>
      </c>
      <c r="AA38" s="764"/>
      <c r="AB38" s="764"/>
      <c r="AC38" s="764"/>
      <c r="AD38" s="765">
        <v>7196392</v>
      </c>
      <c r="AE38" s="765"/>
      <c r="AF38" s="765"/>
      <c r="AG38" s="765"/>
      <c r="AH38" s="765"/>
      <c r="AI38" s="765"/>
      <c r="AJ38" s="765"/>
      <c r="AK38" s="765"/>
      <c r="AL38" s="766">
        <v>100</v>
      </c>
      <c r="AM38" s="752"/>
      <c r="AN38" s="752"/>
      <c r="AO38" s="767"/>
      <c r="AQ38" s="758" t="s">
        <v>340</v>
      </c>
      <c r="AR38" s="759"/>
      <c r="AS38" s="759"/>
      <c r="AT38" s="759"/>
      <c r="AU38" s="759"/>
      <c r="AV38" s="759"/>
      <c r="AW38" s="759"/>
      <c r="AX38" s="759"/>
      <c r="AY38" s="760"/>
      <c r="AZ38" s="681" t="s">
        <v>136</v>
      </c>
      <c r="BA38" s="682"/>
      <c r="BB38" s="682"/>
      <c r="BC38" s="682"/>
      <c r="BD38" s="717"/>
      <c r="BE38" s="717"/>
      <c r="BF38" s="740"/>
      <c r="BG38" s="696" t="s">
        <v>341</v>
      </c>
      <c r="BH38" s="697"/>
      <c r="BI38" s="697"/>
      <c r="BJ38" s="697"/>
      <c r="BK38" s="697"/>
      <c r="BL38" s="697"/>
      <c r="BM38" s="697"/>
      <c r="BN38" s="697"/>
      <c r="BO38" s="697"/>
      <c r="BP38" s="697"/>
      <c r="BQ38" s="697"/>
      <c r="BR38" s="697"/>
      <c r="BS38" s="697"/>
      <c r="BT38" s="697"/>
      <c r="BU38" s="698"/>
      <c r="BV38" s="681">
        <v>5326</v>
      </c>
      <c r="BW38" s="682"/>
      <c r="BX38" s="682"/>
      <c r="BY38" s="682"/>
      <c r="BZ38" s="682"/>
      <c r="CA38" s="682"/>
      <c r="CB38" s="691"/>
      <c r="CD38" s="696" t="s">
        <v>342</v>
      </c>
      <c r="CE38" s="697"/>
      <c r="CF38" s="697"/>
      <c r="CG38" s="697"/>
      <c r="CH38" s="697"/>
      <c r="CI38" s="697"/>
      <c r="CJ38" s="697"/>
      <c r="CK38" s="697"/>
      <c r="CL38" s="697"/>
      <c r="CM38" s="697"/>
      <c r="CN38" s="697"/>
      <c r="CO38" s="697"/>
      <c r="CP38" s="697"/>
      <c r="CQ38" s="698"/>
      <c r="CR38" s="681">
        <v>1943582</v>
      </c>
      <c r="CS38" s="682"/>
      <c r="CT38" s="682"/>
      <c r="CU38" s="682"/>
      <c r="CV38" s="682"/>
      <c r="CW38" s="682"/>
      <c r="CX38" s="682"/>
      <c r="CY38" s="683"/>
      <c r="CZ38" s="686">
        <v>17.100000000000001</v>
      </c>
      <c r="DA38" s="715"/>
      <c r="DB38" s="715"/>
      <c r="DC38" s="719"/>
      <c r="DD38" s="690">
        <v>1772123</v>
      </c>
      <c r="DE38" s="682"/>
      <c r="DF38" s="682"/>
      <c r="DG38" s="682"/>
      <c r="DH38" s="682"/>
      <c r="DI38" s="682"/>
      <c r="DJ38" s="682"/>
      <c r="DK38" s="683"/>
      <c r="DL38" s="690">
        <v>1647850</v>
      </c>
      <c r="DM38" s="682"/>
      <c r="DN38" s="682"/>
      <c r="DO38" s="682"/>
      <c r="DP38" s="682"/>
      <c r="DQ38" s="682"/>
      <c r="DR38" s="682"/>
      <c r="DS38" s="682"/>
      <c r="DT38" s="682"/>
      <c r="DU38" s="682"/>
      <c r="DV38" s="683"/>
      <c r="DW38" s="686">
        <v>21.9</v>
      </c>
      <c r="DX38" s="715"/>
      <c r="DY38" s="715"/>
      <c r="DZ38" s="715"/>
      <c r="EA38" s="715"/>
      <c r="EB38" s="715"/>
      <c r="EC38" s="716"/>
    </row>
    <row r="39" spans="2:133" ht="11.25" customHeight="1" x14ac:dyDescent="0.15">
      <c r="AQ39" s="758" t="s">
        <v>343</v>
      </c>
      <c r="AR39" s="759"/>
      <c r="AS39" s="759"/>
      <c r="AT39" s="759"/>
      <c r="AU39" s="759"/>
      <c r="AV39" s="759"/>
      <c r="AW39" s="759"/>
      <c r="AX39" s="759"/>
      <c r="AY39" s="760"/>
      <c r="AZ39" s="681" t="s">
        <v>236</v>
      </c>
      <c r="BA39" s="682"/>
      <c r="BB39" s="682"/>
      <c r="BC39" s="682"/>
      <c r="BD39" s="717"/>
      <c r="BE39" s="717"/>
      <c r="BF39" s="740"/>
      <c r="BG39" s="772" t="s">
        <v>344</v>
      </c>
      <c r="BH39" s="773"/>
      <c r="BI39" s="773"/>
      <c r="BJ39" s="773"/>
      <c r="BK39" s="773"/>
      <c r="BL39" s="230"/>
      <c r="BM39" s="697" t="s">
        <v>345</v>
      </c>
      <c r="BN39" s="697"/>
      <c r="BO39" s="697"/>
      <c r="BP39" s="697"/>
      <c r="BQ39" s="697"/>
      <c r="BR39" s="697"/>
      <c r="BS39" s="697"/>
      <c r="BT39" s="697"/>
      <c r="BU39" s="698"/>
      <c r="BV39" s="681">
        <v>85</v>
      </c>
      <c r="BW39" s="682"/>
      <c r="BX39" s="682"/>
      <c r="BY39" s="682"/>
      <c r="BZ39" s="682"/>
      <c r="CA39" s="682"/>
      <c r="CB39" s="691"/>
      <c r="CD39" s="696" t="s">
        <v>346</v>
      </c>
      <c r="CE39" s="697"/>
      <c r="CF39" s="697"/>
      <c r="CG39" s="697"/>
      <c r="CH39" s="697"/>
      <c r="CI39" s="697"/>
      <c r="CJ39" s="697"/>
      <c r="CK39" s="697"/>
      <c r="CL39" s="697"/>
      <c r="CM39" s="697"/>
      <c r="CN39" s="697"/>
      <c r="CO39" s="697"/>
      <c r="CP39" s="697"/>
      <c r="CQ39" s="698"/>
      <c r="CR39" s="681">
        <v>22132</v>
      </c>
      <c r="CS39" s="717"/>
      <c r="CT39" s="717"/>
      <c r="CU39" s="717"/>
      <c r="CV39" s="717"/>
      <c r="CW39" s="717"/>
      <c r="CX39" s="717"/>
      <c r="CY39" s="718"/>
      <c r="CZ39" s="686">
        <v>0.2</v>
      </c>
      <c r="DA39" s="715"/>
      <c r="DB39" s="715"/>
      <c r="DC39" s="719"/>
      <c r="DD39" s="690">
        <v>1200</v>
      </c>
      <c r="DE39" s="717"/>
      <c r="DF39" s="717"/>
      <c r="DG39" s="717"/>
      <c r="DH39" s="717"/>
      <c r="DI39" s="717"/>
      <c r="DJ39" s="717"/>
      <c r="DK39" s="718"/>
      <c r="DL39" s="690" t="s">
        <v>136</v>
      </c>
      <c r="DM39" s="717"/>
      <c r="DN39" s="717"/>
      <c r="DO39" s="717"/>
      <c r="DP39" s="717"/>
      <c r="DQ39" s="717"/>
      <c r="DR39" s="717"/>
      <c r="DS39" s="717"/>
      <c r="DT39" s="717"/>
      <c r="DU39" s="717"/>
      <c r="DV39" s="718"/>
      <c r="DW39" s="686" t="s">
        <v>236</v>
      </c>
      <c r="DX39" s="715"/>
      <c r="DY39" s="715"/>
      <c r="DZ39" s="715"/>
      <c r="EA39" s="715"/>
      <c r="EB39" s="715"/>
      <c r="EC39" s="716"/>
    </row>
    <row r="40" spans="2:133" ht="11.25" customHeight="1" x14ac:dyDescent="0.15">
      <c r="AQ40" s="758" t="s">
        <v>347</v>
      </c>
      <c r="AR40" s="759"/>
      <c r="AS40" s="759"/>
      <c r="AT40" s="759"/>
      <c r="AU40" s="759"/>
      <c r="AV40" s="759"/>
      <c r="AW40" s="759"/>
      <c r="AX40" s="759"/>
      <c r="AY40" s="760"/>
      <c r="AZ40" s="681">
        <v>226819</v>
      </c>
      <c r="BA40" s="682"/>
      <c r="BB40" s="682"/>
      <c r="BC40" s="682"/>
      <c r="BD40" s="717"/>
      <c r="BE40" s="717"/>
      <c r="BF40" s="740"/>
      <c r="BG40" s="772"/>
      <c r="BH40" s="773"/>
      <c r="BI40" s="773"/>
      <c r="BJ40" s="773"/>
      <c r="BK40" s="773"/>
      <c r="BL40" s="230"/>
      <c r="BM40" s="697" t="s">
        <v>348</v>
      </c>
      <c r="BN40" s="697"/>
      <c r="BO40" s="697"/>
      <c r="BP40" s="697"/>
      <c r="BQ40" s="697"/>
      <c r="BR40" s="697"/>
      <c r="BS40" s="697"/>
      <c r="BT40" s="697"/>
      <c r="BU40" s="698"/>
      <c r="BV40" s="681" t="s">
        <v>136</v>
      </c>
      <c r="BW40" s="682"/>
      <c r="BX40" s="682"/>
      <c r="BY40" s="682"/>
      <c r="BZ40" s="682"/>
      <c r="CA40" s="682"/>
      <c r="CB40" s="691"/>
      <c r="CD40" s="696" t="s">
        <v>349</v>
      </c>
      <c r="CE40" s="697"/>
      <c r="CF40" s="697"/>
      <c r="CG40" s="697"/>
      <c r="CH40" s="697"/>
      <c r="CI40" s="697"/>
      <c r="CJ40" s="697"/>
      <c r="CK40" s="697"/>
      <c r="CL40" s="697"/>
      <c r="CM40" s="697"/>
      <c r="CN40" s="697"/>
      <c r="CO40" s="697"/>
      <c r="CP40" s="697"/>
      <c r="CQ40" s="698"/>
      <c r="CR40" s="681">
        <v>10046</v>
      </c>
      <c r="CS40" s="682"/>
      <c r="CT40" s="682"/>
      <c r="CU40" s="682"/>
      <c r="CV40" s="682"/>
      <c r="CW40" s="682"/>
      <c r="CX40" s="682"/>
      <c r="CY40" s="683"/>
      <c r="CZ40" s="686">
        <v>0.1</v>
      </c>
      <c r="DA40" s="715"/>
      <c r="DB40" s="715"/>
      <c r="DC40" s="719"/>
      <c r="DD40" s="690">
        <v>1846</v>
      </c>
      <c r="DE40" s="682"/>
      <c r="DF40" s="682"/>
      <c r="DG40" s="682"/>
      <c r="DH40" s="682"/>
      <c r="DI40" s="682"/>
      <c r="DJ40" s="682"/>
      <c r="DK40" s="683"/>
      <c r="DL40" s="690" t="s">
        <v>236</v>
      </c>
      <c r="DM40" s="682"/>
      <c r="DN40" s="682"/>
      <c r="DO40" s="682"/>
      <c r="DP40" s="682"/>
      <c r="DQ40" s="682"/>
      <c r="DR40" s="682"/>
      <c r="DS40" s="682"/>
      <c r="DT40" s="682"/>
      <c r="DU40" s="682"/>
      <c r="DV40" s="683"/>
      <c r="DW40" s="686" t="s">
        <v>236</v>
      </c>
      <c r="DX40" s="715"/>
      <c r="DY40" s="715"/>
      <c r="DZ40" s="715"/>
      <c r="EA40" s="715"/>
      <c r="EB40" s="715"/>
      <c r="EC40" s="716"/>
    </row>
    <row r="41" spans="2:133" ht="11.25" customHeight="1" x14ac:dyDescent="0.15">
      <c r="AQ41" s="768" t="s">
        <v>350</v>
      </c>
      <c r="AR41" s="769"/>
      <c r="AS41" s="769"/>
      <c r="AT41" s="769"/>
      <c r="AU41" s="769"/>
      <c r="AV41" s="769"/>
      <c r="AW41" s="769"/>
      <c r="AX41" s="769"/>
      <c r="AY41" s="770"/>
      <c r="AZ41" s="761">
        <v>799875</v>
      </c>
      <c r="BA41" s="762"/>
      <c r="BB41" s="762"/>
      <c r="BC41" s="762"/>
      <c r="BD41" s="751"/>
      <c r="BE41" s="751"/>
      <c r="BF41" s="753"/>
      <c r="BG41" s="774"/>
      <c r="BH41" s="775"/>
      <c r="BI41" s="775"/>
      <c r="BJ41" s="775"/>
      <c r="BK41" s="775"/>
      <c r="BL41" s="231"/>
      <c r="BM41" s="706" t="s">
        <v>351</v>
      </c>
      <c r="BN41" s="706"/>
      <c r="BO41" s="706"/>
      <c r="BP41" s="706"/>
      <c r="BQ41" s="706"/>
      <c r="BR41" s="706"/>
      <c r="BS41" s="706"/>
      <c r="BT41" s="706"/>
      <c r="BU41" s="707"/>
      <c r="BV41" s="761">
        <v>320</v>
      </c>
      <c r="BW41" s="762"/>
      <c r="BX41" s="762"/>
      <c r="BY41" s="762"/>
      <c r="BZ41" s="762"/>
      <c r="CA41" s="762"/>
      <c r="CB41" s="771"/>
      <c r="CD41" s="696" t="s">
        <v>352</v>
      </c>
      <c r="CE41" s="697"/>
      <c r="CF41" s="697"/>
      <c r="CG41" s="697"/>
      <c r="CH41" s="697"/>
      <c r="CI41" s="697"/>
      <c r="CJ41" s="697"/>
      <c r="CK41" s="697"/>
      <c r="CL41" s="697"/>
      <c r="CM41" s="697"/>
      <c r="CN41" s="697"/>
      <c r="CO41" s="697"/>
      <c r="CP41" s="697"/>
      <c r="CQ41" s="698"/>
      <c r="CR41" s="681" t="s">
        <v>236</v>
      </c>
      <c r="CS41" s="717"/>
      <c r="CT41" s="717"/>
      <c r="CU41" s="717"/>
      <c r="CV41" s="717"/>
      <c r="CW41" s="717"/>
      <c r="CX41" s="717"/>
      <c r="CY41" s="718"/>
      <c r="CZ41" s="686" t="s">
        <v>236</v>
      </c>
      <c r="DA41" s="715"/>
      <c r="DB41" s="715"/>
      <c r="DC41" s="719"/>
      <c r="DD41" s="690" t="s">
        <v>136</v>
      </c>
      <c r="DE41" s="717"/>
      <c r="DF41" s="717"/>
      <c r="DG41" s="717"/>
      <c r="DH41" s="717"/>
      <c r="DI41" s="717"/>
      <c r="DJ41" s="717"/>
      <c r="DK41" s="718"/>
      <c r="DL41" s="776"/>
      <c r="DM41" s="777"/>
      <c r="DN41" s="777"/>
      <c r="DO41" s="777"/>
      <c r="DP41" s="777"/>
      <c r="DQ41" s="777"/>
      <c r="DR41" s="777"/>
      <c r="DS41" s="777"/>
      <c r="DT41" s="777"/>
      <c r="DU41" s="777"/>
      <c r="DV41" s="778"/>
      <c r="DW41" s="779"/>
      <c r="DX41" s="780"/>
      <c r="DY41" s="780"/>
      <c r="DZ41" s="780"/>
      <c r="EA41" s="780"/>
      <c r="EB41" s="780"/>
      <c r="EC41" s="781"/>
    </row>
    <row r="42" spans="2:133" ht="11.25" customHeight="1" x14ac:dyDescent="0.15">
      <c r="B42" s="224" t="s">
        <v>353</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78" t="s">
        <v>354</v>
      </c>
      <c r="CE42" s="679"/>
      <c r="CF42" s="679"/>
      <c r="CG42" s="679"/>
      <c r="CH42" s="679"/>
      <c r="CI42" s="679"/>
      <c r="CJ42" s="679"/>
      <c r="CK42" s="679"/>
      <c r="CL42" s="679"/>
      <c r="CM42" s="679"/>
      <c r="CN42" s="679"/>
      <c r="CO42" s="679"/>
      <c r="CP42" s="679"/>
      <c r="CQ42" s="680"/>
      <c r="CR42" s="681">
        <v>777090</v>
      </c>
      <c r="CS42" s="682"/>
      <c r="CT42" s="682"/>
      <c r="CU42" s="682"/>
      <c r="CV42" s="682"/>
      <c r="CW42" s="682"/>
      <c r="CX42" s="682"/>
      <c r="CY42" s="683"/>
      <c r="CZ42" s="686">
        <v>6.9</v>
      </c>
      <c r="DA42" s="687"/>
      <c r="DB42" s="687"/>
      <c r="DC42" s="782"/>
      <c r="DD42" s="690">
        <v>249530</v>
      </c>
      <c r="DE42" s="682"/>
      <c r="DF42" s="682"/>
      <c r="DG42" s="682"/>
      <c r="DH42" s="682"/>
      <c r="DI42" s="682"/>
      <c r="DJ42" s="682"/>
      <c r="DK42" s="683"/>
      <c r="DL42" s="776"/>
      <c r="DM42" s="777"/>
      <c r="DN42" s="777"/>
      <c r="DO42" s="777"/>
      <c r="DP42" s="777"/>
      <c r="DQ42" s="777"/>
      <c r="DR42" s="777"/>
      <c r="DS42" s="777"/>
      <c r="DT42" s="777"/>
      <c r="DU42" s="777"/>
      <c r="DV42" s="778"/>
      <c r="DW42" s="779"/>
      <c r="DX42" s="780"/>
      <c r="DY42" s="780"/>
      <c r="DZ42" s="780"/>
      <c r="EA42" s="780"/>
      <c r="EB42" s="780"/>
      <c r="EC42" s="781"/>
    </row>
    <row r="43" spans="2:133" ht="11.25" customHeight="1" x14ac:dyDescent="0.15">
      <c r="B43" s="234" t="s">
        <v>355</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78" t="s">
        <v>356</v>
      </c>
      <c r="CE43" s="679"/>
      <c r="CF43" s="679"/>
      <c r="CG43" s="679"/>
      <c r="CH43" s="679"/>
      <c r="CI43" s="679"/>
      <c r="CJ43" s="679"/>
      <c r="CK43" s="679"/>
      <c r="CL43" s="679"/>
      <c r="CM43" s="679"/>
      <c r="CN43" s="679"/>
      <c r="CO43" s="679"/>
      <c r="CP43" s="679"/>
      <c r="CQ43" s="680"/>
      <c r="CR43" s="681">
        <v>33312</v>
      </c>
      <c r="CS43" s="717"/>
      <c r="CT43" s="717"/>
      <c r="CU43" s="717"/>
      <c r="CV43" s="717"/>
      <c r="CW43" s="717"/>
      <c r="CX43" s="717"/>
      <c r="CY43" s="718"/>
      <c r="CZ43" s="686">
        <v>0.3</v>
      </c>
      <c r="DA43" s="715"/>
      <c r="DB43" s="715"/>
      <c r="DC43" s="719"/>
      <c r="DD43" s="690">
        <v>25367</v>
      </c>
      <c r="DE43" s="717"/>
      <c r="DF43" s="717"/>
      <c r="DG43" s="717"/>
      <c r="DH43" s="717"/>
      <c r="DI43" s="717"/>
      <c r="DJ43" s="717"/>
      <c r="DK43" s="718"/>
      <c r="DL43" s="776"/>
      <c r="DM43" s="777"/>
      <c r="DN43" s="777"/>
      <c r="DO43" s="777"/>
      <c r="DP43" s="777"/>
      <c r="DQ43" s="777"/>
      <c r="DR43" s="777"/>
      <c r="DS43" s="777"/>
      <c r="DT43" s="777"/>
      <c r="DU43" s="777"/>
      <c r="DV43" s="778"/>
      <c r="DW43" s="779"/>
      <c r="DX43" s="780"/>
      <c r="DY43" s="780"/>
      <c r="DZ43" s="780"/>
      <c r="EA43" s="780"/>
      <c r="EB43" s="780"/>
      <c r="EC43" s="781"/>
    </row>
    <row r="44" spans="2:133" ht="11.25" customHeight="1" x14ac:dyDescent="0.15">
      <c r="B44" s="235" t="s">
        <v>357</v>
      </c>
      <c r="CD44" s="793" t="s">
        <v>308</v>
      </c>
      <c r="CE44" s="794"/>
      <c r="CF44" s="678" t="s">
        <v>358</v>
      </c>
      <c r="CG44" s="679"/>
      <c r="CH44" s="679"/>
      <c r="CI44" s="679"/>
      <c r="CJ44" s="679"/>
      <c r="CK44" s="679"/>
      <c r="CL44" s="679"/>
      <c r="CM44" s="679"/>
      <c r="CN44" s="679"/>
      <c r="CO44" s="679"/>
      <c r="CP44" s="679"/>
      <c r="CQ44" s="680"/>
      <c r="CR44" s="681">
        <v>378223</v>
      </c>
      <c r="CS44" s="682"/>
      <c r="CT44" s="682"/>
      <c r="CU44" s="682"/>
      <c r="CV44" s="682"/>
      <c r="CW44" s="682"/>
      <c r="CX44" s="682"/>
      <c r="CY44" s="683"/>
      <c r="CZ44" s="686">
        <v>3.3</v>
      </c>
      <c r="DA44" s="687"/>
      <c r="DB44" s="687"/>
      <c r="DC44" s="782"/>
      <c r="DD44" s="690">
        <v>71838</v>
      </c>
      <c r="DE44" s="682"/>
      <c r="DF44" s="682"/>
      <c r="DG44" s="682"/>
      <c r="DH44" s="682"/>
      <c r="DI44" s="682"/>
      <c r="DJ44" s="682"/>
      <c r="DK44" s="683"/>
      <c r="DL44" s="776"/>
      <c r="DM44" s="777"/>
      <c r="DN44" s="777"/>
      <c r="DO44" s="777"/>
      <c r="DP44" s="777"/>
      <c r="DQ44" s="777"/>
      <c r="DR44" s="777"/>
      <c r="DS44" s="777"/>
      <c r="DT44" s="777"/>
      <c r="DU44" s="777"/>
      <c r="DV44" s="778"/>
      <c r="DW44" s="779"/>
      <c r="DX44" s="780"/>
      <c r="DY44" s="780"/>
      <c r="DZ44" s="780"/>
      <c r="EA44" s="780"/>
      <c r="EB44" s="780"/>
      <c r="EC44" s="781"/>
    </row>
    <row r="45" spans="2:133" ht="11.25" customHeight="1" x14ac:dyDescent="0.15">
      <c r="CD45" s="795"/>
      <c r="CE45" s="796"/>
      <c r="CF45" s="678" t="s">
        <v>359</v>
      </c>
      <c r="CG45" s="679"/>
      <c r="CH45" s="679"/>
      <c r="CI45" s="679"/>
      <c r="CJ45" s="679"/>
      <c r="CK45" s="679"/>
      <c r="CL45" s="679"/>
      <c r="CM45" s="679"/>
      <c r="CN45" s="679"/>
      <c r="CO45" s="679"/>
      <c r="CP45" s="679"/>
      <c r="CQ45" s="680"/>
      <c r="CR45" s="681">
        <v>103289</v>
      </c>
      <c r="CS45" s="717"/>
      <c r="CT45" s="717"/>
      <c r="CU45" s="717"/>
      <c r="CV45" s="717"/>
      <c r="CW45" s="717"/>
      <c r="CX45" s="717"/>
      <c r="CY45" s="718"/>
      <c r="CZ45" s="686">
        <v>0.9</v>
      </c>
      <c r="DA45" s="715"/>
      <c r="DB45" s="715"/>
      <c r="DC45" s="719"/>
      <c r="DD45" s="690">
        <v>6227</v>
      </c>
      <c r="DE45" s="717"/>
      <c r="DF45" s="717"/>
      <c r="DG45" s="717"/>
      <c r="DH45" s="717"/>
      <c r="DI45" s="717"/>
      <c r="DJ45" s="717"/>
      <c r="DK45" s="718"/>
      <c r="DL45" s="776"/>
      <c r="DM45" s="777"/>
      <c r="DN45" s="777"/>
      <c r="DO45" s="777"/>
      <c r="DP45" s="777"/>
      <c r="DQ45" s="777"/>
      <c r="DR45" s="777"/>
      <c r="DS45" s="777"/>
      <c r="DT45" s="777"/>
      <c r="DU45" s="777"/>
      <c r="DV45" s="778"/>
      <c r="DW45" s="779"/>
      <c r="DX45" s="780"/>
      <c r="DY45" s="780"/>
      <c r="DZ45" s="780"/>
      <c r="EA45" s="780"/>
      <c r="EB45" s="780"/>
      <c r="EC45" s="781"/>
    </row>
    <row r="46" spans="2:133" ht="11.25" customHeight="1" x14ac:dyDescent="0.15">
      <c r="CD46" s="795"/>
      <c r="CE46" s="796"/>
      <c r="CF46" s="678" t="s">
        <v>360</v>
      </c>
      <c r="CG46" s="679"/>
      <c r="CH46" s="679"/>
      <c r="CI46" s="679"/>
      <c r="CJ46" s="679"/>
      <c r="CK46" s="679"/>
      <c r="CL46" s="679"/>
      <c r="CM46" s="679"/>
      <c r="CN46" s="679"/>
      <c r="CO46" s="679"/>
      <c r="CP46" s="679"/>
      <c r="CQ46" s="680"/>
      <c r="CR46" s="681">
        <v>274934</v>
      </c>
      <c r="CS46" s="682"/>
      <c r="CT46" s="682"/>
      <c r="CU46" s="682"/>
      <c r="CV46" s="682"/>
      <c r="CW46" s="682"/>
      <c r="CX46" s="682"/>
      <c r="CY46" s="683"/>
      <c r="CZ46" s="686">
        <v>2.4</v>
      </c>
      <c r="DA46" s="687"/>
      <c r="DB46" s="687"/>
      <c r="DC46" s="782"/>
      <c r="DD46" s="690">
        <v>65611</v>
      </c>
      <c r="DE46" s="682"/>
      <c r="DF46" s="682"/>
      <c r="DG46" s="682"/>
      <c r="DH46" s="682"/>
      <c r="DI46" s="682"/>
      <c r="DJ46" s="682"/>
      <c r="DK46" s="683"/>
      <c r="DL46" s="776"/>
      <c r="DM46" s="777"/>
      <c r="DN46" s="777"/>
      <c r="DO46" s="777"/>
      <c r="DP46" s="777"/>
      <c r="DQ46" s="777"/>
      <c r="DR46" s="777"/>
      <c r="DS46" s="777"/>
      <c r="DT46" s="777"/>
      <c r="DU46" s="777"/>
      <c r="DV46" s="778"/>
      <c r="DW46" s="779"/>
      <c r="DX46" s="780"/>
      <c r="DY46" s="780"/>
      <c r="DZ46" s="780"/>
      <c r="EA46" s="780"/>
      <c r="EB46" s="780"/>
      <c r="EC46" s="781"/>
    </row>
    <row r="47" spans="2:133" ht="11.25" customHeight="1" x14ac:dyDescent="0.15">
      <c r="CD47" s="795"/>
      <c r="CE47" s="796"/>
      <c r="CF47" s="678" t="s">
        <v>361</v>
      </c>
      <c r="CG47" s="679"/>
      <c r="CH47" s="679"/>
      <c r="CI47" s="679"/>
      <c r="CJ47" s="679"/>
      <c r="CK47" s="679"/>
      <c r="CL47" s="679"/>
      <c r="CM47" s="679"/>
      <c r="CN47" s="679"/>
      <c r="CO47" s="679"/>
      <c r="CP47" s="679"/>
      <c r="CQ47" s="680"/>
      <c r="CR47" s="681">
        <v>398867</v>
      </c>
      <c r="CS47" s="717"/>
      <c r="CT47" s="717"/>
      <c r="CU47" s="717"/>
      <c r="CV47" s="717"/>
      <c r="CW47" s="717"/>
      <c r="CX47" s="717"/>
      <c r="CY47" s="718"/>
      <c r="CZ47" s="686">
        <v>3.5</v>
      </c>
      <c r="DA47" s="715"/>
      <c r="DB47" s="715"/>
      <c r="DC47" s="719"/>
      <c r="DD47" s="690">
        <v>177692</v>
      </c>
      <c r="DE47" s="717"/>
      <c r="DF47" s="717"/>
      <c r="DG47" s="717"/>
      <c r="DH47" s="717"/>
      <c r="DI47" s="717"/>
      <c r="DJ47" s="717"/>
      <c r="DK47" s="718"/>
      <c r="DL47" s="776"/>
      <c r="DM47" s="777"/>
      <c r="DN47" s="777"/>
      <c r="DO47" s="777"/>
      <c r="DP47" s="777"/>
      <c r="DQ47" s="777"/>
      <c r="DR47" s="777"/>
      <c r="DS47" s="777"/>
      <c r="DT47" s="777"/>
      <c r="DU47" s="777"/>
      <c r="DV47" s="778"/>
      <c r="DW47" s="779"/>
      <c r="DX47" s="780"/>
      <c r="DY47" s="780"/>
      <c r="DZ47" s="780"/>
      <c r="EA47" s="780"/>
      <c r="EB47" s="780"/>
      <c r="EC47" s="781"/>
    </row>
    <row r="48" spans="2:133" x14ac:dyDescent="0.15">
      <c r="CD48" s="797"/>
      <c r="CE48" s="798"/>
      <c r="CF48" s="678" t="s">
        <v>362</v>
      </c>
      <c r="CG48" s="679"/>
      <c r="CH48" s="679"/>
      <c r="CI48" s="679"/>
      <c r="CJ48" s="679"/>
      <c r="CK48" s="679"/>
      <c r="CL48" s="679"/>
      <c r="CM48" s="679"/>
      <c r="CN48" s="679"/>
      <c r="CO48" s="679"/>
      <c r="CP48" s="679"/>
      <c r="CQ48" s="680"/>
      <c r="CR48" s="681" t="s">
        <v>236</v>
      </c>
      <c r="CS48" s="682"/>
      <c r="CT48" s="682"/>
      <c r="CU48" s="682"/>
      <c r="CV48" s="682"/>
      <c r="CW48" s="682"/>
      <c r="CX48" s="682"/>
      <c r="CY48" s="683"/>
      <c r="CZ48" s="686" t="s">
        <v>236</v>
      </c>
      <c r="DA48" s="687"/>
      <c r="DB48" s="687"/>
      <c r="DC48" s="782"/>
      <c r="DD48" s="690" t="s">
        <v>236</v>
      </c>
      <c r="DE48" s="682"/>
      <c r="DF48" s="682"/>
      <c r="DG48" s="682"/>
      <c r="DH48" s="682"/>
      <c r="DI48" s="682"/>
      <c r="DJ48" s="682"/>
      <c r="DK48" s="683"/>
      <c r="DL48" s="776"/>
      <c r="DM48" s="777"/>
      <c r="DN48" s="777"/>
      <c r="DO48" s="777"/>
      <c r="DP48" s="777"/>
      <c r="DQ48" s="777"/>
      <c r="DR48" s="777"/>
      <c r="DS48" s="777"/>
      <c r="DT48" s="777"/>
      <c r="DU48" s="777"/>
      <c r="DV48" s="778"/>
      <c r="DW48" s="779"/>
      <c r="DX48" s="780"/>
      <c r="DY48" s="780"/>
      <c r="DZ48" s="780"/>
      <c r="EA48" s="780"/>
      <c r="EB48" s="780"/>
      <c r="EC48" s="781"/>
    </row>
    <row r="49" spans="82:133" ht="11.25" customHeight="1" x14ac:dyDescent="0.15">
      <c r="CD49" s="726" t="s">
        <v>363</v>
      </c>
      <c r="CE49" s="727"/>
      <c r="CF49" s="727"/>
      <c r="CG49" s="727"/>
      <c r="CH49" s="727"/>
      <c r="CI49" s="727"/>
      <c r="CJ49" s="727"/>
      <c r="CK49" s="727"/>
      <c r="CL49" s="727"/>
      <c r="CM49" s="727"/>
      <c r="CN49" s="727"/>
      <c r="CO49" s="727"/>
      <c r="CP49" s="727"/>
      <c r="CQ49" s="728"/>
      <c r="CR49" s="761">
        <v>11333404</v>
      </c>
      <c r="CS49" s="751"/>
      <c r="CT49" s="751"/>
      <c r="CU49" s="751"/>
      <c r="CV49" s="751"/>
      <c r="CW49" s="751"/>
      <c r="CX49" s="751"/>
      <c r="CY49" s="783"/>
      <c r="CZ49" s="766">
        <v>100</v>
      </c>
      <c r="DA49" s="784"/>
      <c r="DB49" s="784"/>
      <c r="DC49" s="785"/>
      <c r="DD49" s="786">
        <v>8261264</v>
      </c>
      <c r="DE49" s="751"/>
      <c r="DF49" s="751"/>
      <c r="DG49" s="751"/>
      <c r="DH49" s="751"/>
      <c r="DI49" s="751"/>
      <c r="DJ49" s="751"/>
      <c r="DK49" s="783"/>
      <c r="DL49" s="787"/>
      <c r="DM49" s="788"/>
      <c r="DN49" s="788"/>
      <c r="DO49" s="788"/>
      <c r="DP49" s="788"/>
      <c r="DQ49" s="788"/>
      <c r="DR49" s="788"/>
      <c r="DS49" s="788"/>
      <c r="DT49" s="788"/>
      <c r="DU49" s="788"/>
      <c r="DV49" s="789"/>
      <c r="DW49" s="790"/>
      <c r="DX49" s="791"/>
      <c r="DY49" s="791"/>
      <c r="DZ49" s="791"/>
      <c r="EA49" s="791"/>
      <c r="EB49" s="791"/>
      <c r="EC49" s="792"/>
    </row>
    <row r="50" spans="82:133" hidden="1" x14ac:dyDescent="0.15"/>
    <row r="51" spans="82:133" hidden="1" x14ac:dyDescent="0.15"/>
    <row r="52" spans="82:133" hidden="1" x14ac:dyDescent="0.15"/>
    <row r="53" spans="82:133" hidden="1" x14ac:dyDescent="0.15"/>
  </sheetData>
  <sheetProtection algorithmName="SHA-512" hashValue="8txb/RSBhjDbVAIn7PqwlrOPemZHUQnjyAbx7yrt3/Kh583YIqdy0F4ya930RujSR/2qd3ByftsPA/SFiyzwUQ==" saltValue="xFx+eSbYkFRlUmoY/ks0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 zoomScale="70" zoomScaleNormal="70" zoomScaleSheetLayoutView="70" workbookViewId="0">
      <selection activeCell="BG24" sqref="BG24"/>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8" t="s">
        <v>365</v>
      </c>
      <c r="DK2" s="829"/>
      <c r="DL2" s="829"/>
      <c r="DM2" s="829"/>
      <c r="DN2" s="829"/>
      <c r="DO2" s="830"/>
      <c r="DP2" s="244"/>
      <c r="DQ2" s="828" t="s">
        <v>366</v>
      </c>
      <c r="DR2" s="829"/>
      <c r="DS2" s="829"/>
      <c r="DT2" s="829"/>
      <c r="DU2" s="829"/>
      <c r="DV2" s="829"/>
      <c r="DW2" s="829"/>
      <c r="DX2" s="829"/>
      <c r="DY2" s="829"/>
      <c r="DZ2" s="830"/>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1" t="s">
        <v>367</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47"/>
      <c r="BA4" s="247"/>
      <c r="BB4" s="247"/>
      <c r="BC4" s="247"/>
      <c r="BD4" s="247"/>
      <c r="BE4" s="248"/>
      <c r="BF4" s="248"/>
      <c r="BG4" s="248"/>
      <c r="BH4" s="248"/>
      <c r="BI4" s="248"/>
      <c r="BJ4" s="248"/>
      <c r="BK4" s="248"/>
      <c r="BL4" s="248"/>
      <c r="BM4" s="248"/>
      <c r="BN4" s="248"/>
      <c r="BO4" s="248"/>
      <c r="BP4" s="248"/>
      <c r="BQ4" s="247" t="s">
        <v>368</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2" t="s">
        <v>369</v>
      </c>
      <c r="B5" s="823"/>
      <c r="C5" s="823"/>
      <c r="D5" s="823"/>
      <c r="E5" s="823"/>
      <c r="F5" s="823"/>
      <c r="G5" s="823"/>
      <c r="H5" s="823"/>
      <c r="I5" s="823"/>
      <c r="J5" s="823"/>
      <c r="K5" s="823"/>
      <c r="L5" s="823"/>
      <c r="M5" s="823"/>
      <c r="N5" s="823"/>
      <c r="O5" s="823"/>
      <c r="P5" s="824"/>
      <c r="Q5" s="799" t="s">
        <v>370</v>
      </c>
      <c r="R5" s="800"/>
      <c r="S5" s="800"/>
      <c r="T5" s="800"/>
      <c r="U5" s="801"/>
      <c r="V5" s="799" t="s">
        <v>371</v>
      </c>
      <c r="W5" s="800"/>
      <c r="X5" s="800"/>
      <c r="Y5" s="800"/>
      <c r="Z5" s="801"/>
      <c r="AA5" s="799" t="s">
        <v>372</v>
      </c>
      <c r="AB5" s="800"/>
      <c r="AC5" s="800"/>
      <c r="AD5" s="800"/>
      <c r="AE5" s="800"/>
      <c r="AF5" s="832" t="s">
        <v>373</v>
      </c>
      <c r="AG5" s="800"/>
      <c r="AH5" s="800"/>
      <c r="AI5" s="800"/>
      <c r="AJ5" s="811"/>
      <c r="AK5" s="800" t="s">
        <v>374</v>
      </c>
      <c r="AL5" s="800"/>
      <c r="AM5" s="800"/>
      <c r="AN5" s="800"/>
      <c r="AO5" s="801"/>
      <c r="AP5" s="799" t="s">
        <v>375</v>
      </c>
      <c r="AQ5" s="800"/>
      <c r="AR5" s="800"/>
      <c r="AS5" s="800"/>
      <c r="AT5" s="801"/>
      <c r="AU5" s="799" t="s">
        <v>376</v>
      </c>
      <c r="AV5" s="800"/>
      <c r="AW5" s="800"/>
      <c r="AX5" s="800"/>
      <c r="AY5" s="811"/>
      <c r="AZ5" s="251"/>
      <c r="BA5" s="251"/>
      <c r="BB5" s="251"/>
      <c r="BC5" s="251"/>
      <c r="BD5" s="251"/>
      <c r="BE5" s="252"/>
      <c r="BF5" s="252"/>
      <c r="BG5" s="252"/>
      <c r="BH5" s="252"/>
      <c r="BI5" s="252"/>
      <c r="BJ5" s="252"/>
      <c r="BK5" s="252"/>
      <c r="BL5" s="252"/>
      <c r="BM5" s="252"/>
      <c r="BN5" s="252"/>
      <c r="BO5" s="252"/>
      <c r="BP5" s="252"/>
      <c r="BQ5" s="822" t="s">
        <v>377</v>
      </c>
      <c r="BR5" s="823"/>
      <c r="BS5" s="823"/>
      <c r="BT5" s="823"/>
      <c r="BU5" s="823"/>
      <c r="BV5" s="823"/>
      <c r="BW5" s="823"/>
      <c r="BX5" s="823"/>
      <c r="BY5" s="823"/>
      <c r="BZ5" s="823"/>
      <c r="CA5" s="823"/>
      <c r="CB5" s="823"/>
      <c r="CC5" s="823"/>
      <c r="CD5" s="823"/>
      <c r="CE5" s="823"/>
      <c r="CF5" s="823"/>
      <c r="CG5" s="824"/>
      <c r="CH5" s="799" t="s">
        <v>378</v>
      </c>
      <c r="CI5" s="800"/>
      <c r="CJ5" s="800"/>
      <c r="CK5" s="800"/>
      <c r="CL5" s="801"/>
      <c r="CM5" s="799" t="s">
        <v>379</v>
      </c>
      <c r="CN5" s="800"/>
      <c r="CO5" s="800"/>
      <c r="CP5" s="800"/>
      <c r="CQ5" s="801"/>
      <c r="CR5" s="799" t="s">
        <v>380</v>
      </c>
      <c r="CS5" s="800"/>
      <c r="CT5" s="800"/>
      <c r="CU5" s="800"/>
      <c r="CV5" s="801"/>
      <c r="CW5" s="799" t="s">
        <v>381</v>
      </c>
      <c r="CX5" s="800"/>
      <c r="CY5" s="800"/>
      <c r="CZ5" s="800"/>
      <c r="DA5" s="801"/>
      <c r="DB5" s="799" t="s">
        <v>382</v>
      </c>
      <c r="DC5" s="800"/>
      <c r="DD5" s="800"/>
      <c r="DE5" s="800"/>
      <c r="DF5" s="801"/>
      <c r="DG5" s="805" t="s">
        <v>383</v>
      </c>
      <c r="DH5" s="806"/>
      <c r="DI5" s="806"/>
      <c r="DJ5" s="806"/>
      <c r="DK5" s="807"/>
      <c r="DL5" s="805" t="s">
        <v>384</v>
      </c>
      <c r="DM5" s="806"/>
      <c r="DN5" s="806"/>
      <c r="DO5" s="806"/>
      <c r="DP5" s="807"/>
      <c r="DQ5" s="799" t="s">
        <v>385</v>
      </c>
      <c r="DR5" s="800"/>
      <c r="DS5" s="800"/>
      <c r="DT5" s="800"/>
      <c r="DU5" s="801"/>
      <c r="DV5" s="799" t="s">
        <v>376</v>
      </c>
      <c r="DW5" s="800"/>
      <c r="DX5" s="800"/>
      <c r="DY5" s="800"/>
      <c r="DZ5" s="811"/>
      <c r="EA5" s="249"/>
    </row>
    <row r="6" spans="1:131" s="250"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47"/>
      <c r="BA6" s="247"/>
      <c r="BB6" s="247"/>
      <c r="BC6" s="247"/>
      <c r="BD6" s="247"/>
      <c r="BE6" s="248"/>
      <c r="BF6" s="248"/>
      <c r="BG6" s="248"/>
      <c r="BH6" s="248"/>
      <c r="BI6" s="248"/>
      <c r="BJ6" s="248"/>
      <c r="BK6" s="248"/>
      <c r="BL6" s="248"/>
      <c r="BM6" s="248"/>
      <c r="BN6" s="248"/>
      <c r="BO6" s="248"/>
      <c r="BP6" s="248"/>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49"/>
    </row>
    <row r="7" spans="1:131" s="250" customFormat="1" ht="26.25" customHeight="1" thickTop="1" x14ac:dyDescent="0.15">
      <c r="A7" s="253">
        <v>1</v>
      </c>
      <c r="B7" s="813" t="s">
        <v>386</v>
      </c>
      <c r="C7" s="814"/>
      <c r="D7" s="814"/>
      <c r="E7" s="814"/>
      <c r="F7" s="814"/>
      <c r="G7" s="814"/>
      <c r="H7" s="814"/>
      <c r="I7" s="814"/>
      <c r="J7" s="814"/>
      <c r="K7" s="814"/>
      <c r="L7" s="814"/>
      <c r="M7" s="814"/>
      <c r="N7" s="814"/>
      <c r="O7" s="814"/>
      <c r="P7" s="815"/>
      <c r="Q7" s="816">
        <v>11409</v>
      </c>
      <c r="R7" s="817"/>
      <c r="S7" s="817"/>
      <c r="T7" s="817"/>
      <c r="U7" s="817"/>
      <c r="V7" s="817">
        <v>11333</v>
      </c>
      <c r="W7" s="817"/>
      <c r="X7" s="817"/>
      <c r="Y7" s="817"/>
      <c r="Z7" s="817"/>
      <c r="AA7" s="817">
        <v>75</v>
      </c>
      <c r="AB7" s="817"/>
      <c r="AC7" s="817"/>
      <c r="AD7" s="817"/>
      <c r="AE7" s="818"/>
      <c r="AF7" s="819">
        <v>17</v>
      </c>
      <c r="AG7" s="820"/>
      <c r="AH7" s="820"/>
      <c r="AI7" s="820"/>
      <c r="AJ7" s="821"/>
      <c r="AK7" s="856">
        <v>134</v>
      </c>
      <c r="AL7" s="857"/>
      <c r="AM7" s="857"/>
      <c r="AN7" s="857"/>
      <c r="AO7" s="857"/>
      <c r="AP7" s="857">
        <v>13958</v>
      </c>
      <c r="AQ7" s="857"/>
      <c r="AR7" s="857"/>
      <c r="AS7" s="857"/>
      <c r="AT7" s="857"/>
      <c r="AU7" s="858"/>
      <c r="AV7" s="858"/>
      <c r="AW7" s="858"/>
      <c r="AX7" s="858"/>
      <c r="AY7" s="859"/>
      <c r="AZ7" s="247"/>
      <c r="BA7" s="247"/>
      <c r="BB7" s="247"/>
      <c r="BC7" s="247"/>
      <c r="BD7" s="247"/>
      <c r="BE7" s="248"/>
      <c r="BF7" s="248"/>
      <c r="BG7" s="248"/>
      <c r="BH7" s="248"/>
      <c r="BI7" s="248"/>
      <c r="BJ7" s="248"/>
      <c r="BK7" s="248"/>
      <c r="BL7" s="248"/>
      <c r="BM7" s="248"/>
      <c r="BN7" s="248"/>
      <c r="BO7" s="248"/>
      <c r="BP7" s="248"/>
      <c r="BQ7" s="254">
        <v>1</v>
      </c>
      <c r="BR7" s="255"/>
      <c r="BS7" s="860" t="s">
        <v>590</v>
      </c>
      <c r="BT7" s="861"/>
      <c r="BU7" s="861"/>
      <c r="BV7" s="861"/>
      <c r="BW7" s="861"/>
      <c r="BX7" s="861"/>
      <c r="BY7" s="861"/>
      <c r="BZ7" s="861"/>
      <c r="CA7" s="861"/>
      <c r="CB7" s="861"/>
      <c r="CC7" s="861"/>
      <c r="CD7" s="861"/>
      <c r="CE7" s="861"/>
      <c r="CF7" s="861"/>
      <c r="CG7" s="862"/>
      <c r="CH7" s="853">
        <v>1</v>
      </c>
      <c r="CI7" s="854"/>
      <c r="CJ7" s="854"/>
      <c r="CK7" s="854"/>
      <c r="CL7" s="855"/>
      <c r="CM7" s="853">
        <v>18</v>
      </c>
      <c r="CN7" s="854"/>
      <c r="CO7" s="854"/>
      <c r="CP7" s="854"/>
      <c r="CQ7" s="855"/>
      <c r="CR7" s="853">
        <v>2</v>
      </c>
      <c r="CS7" s="854"/>
      <c r="CT7" s="854"/>
      <c r="CU7" s="854"/>
      <c r="CV7" s="855"/>
      <c r="CW7" s="853" t="s">
        <v>588</v>
      </c>
      <c r="CX7" s="854"/>
      <c r="CY7" s="854"/>
      <c r="CZ7" s="854"/>
      <c r="DA7" s="855"/>
      <c r="DB7" s="853" t="s">
        <v>587</v>
      </c>
      <c r="DC7" s="854"/>
      <c r="DD7" s="854"/>
      <c r="DE7" s="854"/>
      <c r="DF7" s="855"/>
      <c r="DG7" s="853" t="s">
        <v>587</v>
      </c>
      <c r="DH7" s="854"/>
      <c r="DI7" s="854"/>
      <c r="DJ7" s="854"/>
      <c r="DK7" s="855"/>
      <c r="DL7" s="853" t="s">
        <v>587</v>
      </c>
      <c r="DM7" s="854"/>
      <c r="DN7" s="854"/>
      <c r="DO7" s="854"/>
      <c r="DP7" s="855"/>
      <c r="DQ7" s="853" t="s">
        <v>587</v>
      </c>
      <c r="DR7" s="854"/>
      <c r="DS7" s="854"/>
      <c r="DT7" s="854"/>
      <c r="DU7" s="855"/>
      <c r="DV7" s="834"/>
      <c r="DW7" s="835"/>
      <c r="DX7" s="835"/>
      <c r="DY7" s="835"/>
      <c r="DZ7" s="836"/>
      <c r="EA7" s="249"/>
    </row>
    <row r="8" spans="1:131" s="250" customFormat="1" ht="26.25" customHeight="1" x14ac:dyDescent="0.15">
      <c r="A8" s="256">
        <v>2</v>
      </c>
      <c r="B8" s="837" t="s">
        <v>387</v>
      </c>
      <c r="C8" s="838"/>
      <c r="D8" s="838"/>
      <c r="E8" s="838"/>
      <c r="F8" s="838"/>
      <c r="G8" s="838"/>
      <c r="H8" s="838"/>
      <c r="I8" s="838"/>
      <c r="J8" s="838"/>
      <c r="K8" s="838"/>
      <c r="L8" s="838"/>
      <c r="M8" s="838"/>
      <c r="N8" s="838"/>
      <c r="O8" s="838"/>
      <c r="P8" s="839"/>
      <c r="Q8" s="840" t="s">
        <v>586</v>
      </c>
      <c r="R8" s="841"/>
      <c r="S8" s="841"/>
      <c r="T8" s="841"/>
      <c r="U8" s="841"/>
      <c r="V8" s="841" t="s">
        <v>587</v>
      </c>
      <c r="W8" s="841"/>
      <c r="X8" s="841"/>
      <c r="Y8" s="841"/>
      <c r="Z8" s="841"/>
      <c r="AA8" s="841" t="s">
        <v>587</v>
      </c>
      <c r="AB8" s="841"/>
      <c r="AC8" s="841"/>
      <c r="AD8" s="841"/>
      <c r="AE8" s="842"/>
      <c r="AF8" s="843" t="s">
        <v>388</v>
      </c>
      <c r="AG8" s="844"/>
      <c r="AH8" s="844"/>
      <c r="AI8" s="844"/>
      <c r="AJ8" s="845"/>
      <c r="AK8" s="846" t="s">
        <v>625</v>
      </c>
      <c r="AL8" s="847"/>
      <c r="AM8" s="847"/>
      <c r="AN8" s="847"/>
      <c r="AO8" s="847"/>
      <c r="AP8" s="847" t="s">
        <v>587</v>
      </c>
      <c r="AQ8" s="847"/>
      <c r="AR8" s="847"/>
      <c r="AS8" s="847"/>
      <c r="AT8" s="847"/>
      <c r="AU8" s="848"/>
      <c r="AV8" s="848"/>
      <c r="AW8" s="848"/>
      <c r="AX8" s="848"/>
      <c r="AY8" s="849"/>
      <c r="AZ8" s="247"/>
      <c r="BA8" s="247"/>
      <c r="BB8" s="247"/>
      <c r="BC8" s="247"/>
      <c r="BD8" s="247"/>
      <c r="BE8" s="248"/>
      <c r="BF8" s="248"/>
      <c r="BG8" s="248"/>
      <c r="BH8" s="248"/>
      <c r="BI8" s="248"/>
      <c r="BJ8" s="248"/>
      <c r="BK8" s="248"/>
      <c r="BL8" s="248"/>
      <c r="BM8" s="248"/>
      <c r="BN8" s="248"/>
      <c r="BO8" s="248"/>
      <c r="BP8" s="248"/>
      <c r="BQ8" s="257">
        <v>2</v>
      </c>
      <c r="BR8" s="258"/>
      <c r="BS8" s="850" t="s">
        <v>591</v>
      </c>
      <c r="BT8" s="851"/>
      <c r="BU8" s="851"/>
      <c r="BV8" s="851"/>
      <c r="BW8" s="851"/>
      <c r="BX8" s="851"/>
      <c r="BY8" s="851"/>
      <c r="BZ8" s="851"/>
      <c r="CA8" s="851"/>
      <c r="CB8" s="851"/>
      <c r="CC8" s="851"/>
      <c r="CD8" s="851"/>
      <c r="CE8" s="851"/>
      <c r="CF8" s="851"/>
      <c r="CG8" s="852"/>
      <c r="CH8" s="863">
        <v>-2</v>
      </c>
      <c r="CI8" s="864"/>
      <c r="CJ8" s="864"/>
      <c r="CK8" s="864"/>
      <c r="CL8" s="865"/>
      <c r="CM8" s="863">
        <v>-8</v>
      </c>
      <c r="CN8" s="864"/>
      <c r="CO8" s="864"/>
      <c r="CP8" s="864"/>
      <c r="CQ8" s="865"/>
      <c r="CR8" s="863">
        <v>10</v>
      </c>
      <c r="CS8" s="864"/>
      <c r="CT8" s="864"/>
      <c r="CU8" s="864"/>
      <c r="CV8" s="865"/>
      <c r="CW8" s="863" t="s">
        <v>587</v>
      </c>
      <c r="CX8" s="864"/>
      <c r="CY8" s="864"/>
      <c r="CZ8" s="864"/>
      <c r="DA8" s="865"/>
      <c r="DB8" s="863" t="s">
        <v>587</v>
      </c>
      <c r="DC8" s="864"/>
      <c r="DD8" s="864"/>
      <c r="DE8" s="864"/>
      <c r="DF8" s="865"/>
      <c r="DG8" s="863" t="s">
        <v>587</v>
      </c>
      <c r="DH8" s="864"/>
      <c r="DI8" s="864"/>
      <c r="DJ8" s="864"/>
      <c r="DK8" s="865"/>
      <c r="DL8" s="863" t="s">
        <v>588</v>
      </c>
      <c r="DM8" s="864"/>
      <c r="DN8" s="864"/>
      <c r="DO8" s="864"/>
      <c r="DP8" s="865"/>
      <c r="DQ8" s="863" t="s">
        <v>588</v>
      </c>
      <c r="DR8" s="864"/>
      <c r="DS8" s="864"/>
      <c r="DT8" s="864"/>
      <c r="DU8" s="865"/>
      <c r="DV8" s="866"/>
      <c r="DW8" s="867"/>
      <c r="DX8" s="867"/>
      <c r="DY8" s="867"/>
      <c r="DZ8" s="868"/>
      <c r="EA8" s="249"/>
    </row>
    <row r="9" spans="1:131" s="250" customFormat="1" ht="26.25" customHeight="1" x14ac:dyDescent="0.15">
      <c r="A9" s="256">
        <v>3</v>
      </c>
      <c r="B9" s="837" t="s">
        <v>389</v>
      </c>
      <c r="C9" s="838"/>
      <c r="D9" s="838"/>
      <c r="E9" s="838"/>
      <c r="F9" s="838"/>
      <c r="G9" s="838"/>
      <c r="H9" s="838"/>
      <c r="I9" s="838"/>
      <c r="J9" s="838"/>
      <c r="K9" s="838"/>
      <c r="L9" s="838"/>
      <c r="M9" s="838"/>
      <c r="N9" s="838"/>
      <c r="O9" s="838"/>
      <c r="P9" s="839"/>
      <c r="Q9" s="840">
        <v>0</v>
      </c>
      <c r="R9" s="841"/>
      <c r="S9" s="841"/>
      <c r="T9" s="841"/>
      <c r="U9" s="841"/>
      <c r="V9" s="841">
        <v>0</v>
      </c>
      <c r="W9" s="841"/>
      <c r="X9" s="841"/>
      <c r="Y9" s="841"/>
      <c r="Z9" s="841"/>
      <c r="AA9" s="841">
        <v>0</v>
      </c>
      <c r="AB9" s="841"/>
      <c r="AC9" s="841"/>
      <c r="AD9" s="841"/>
      <c r="AE9" s="842"/>
      <c r="AF9" s="843">
        <v>0</v>
      </c>
      <c r="AG9" s="844"/>
      <c r="AH9" s="844"/>
      <c r="AI9" s="844"/>
      <c r="AJ9" s="845"/>
      <c r="AK9" s="846">
        <v>0</v>
      </c>
      <c r="AL9" s="847"/>
      <c r="AM9" s="847"/>
      <c r="AN9" s="847"/>
      <c r="AO9" s="847"/>
      <c r="AP9" s="847" t="s">
        <v>587</v>
      </c>
      <c r="AQ9" s="847"/>
      <c r="AR9" s="847"/>
      <c r="AS9" s="847"/>
      <c r="AT9" s="847"/>
      <c r="AU9" s="848"/>
      <c r="AV9" s="848"/>
      <c r="AW9" s="848"/>
      <c r="AX9" s="848"/>
      <c r="AY9" s="849"/>
      <c r="AZ9" s="247"/>
      <c r="BA9" s="247"/>
      <c r="BB9" s="247"/>
      <c r="BC9" s="247"/>
      <c r="BD9" s="247"/>
      <c r="BE9" s="248"/>
      <c r="BF9" s="248"/>
      <c r="BG9" s="248"/>
      <c r="BH9" s="248"/>
      <c r="BI9" s="248"/>
      <c r="BJ9" s="248"/>
      <c r="BK9" s="248"/>
      <c r="BL9" s="248"/>
      <c r="BM9" s="248"/>
      <c r="BN9" s="248"/>
      <c r="BO9" s="248"/>
      <c r="BP9" s="248"/>
      <c r="BQ9" s="257">
        <v>3</v>
      </c>
      <c r="BR9" s="258"/>
      <c r="BS9" s="850" t="s">
        <v>592</v>
      </c>
      <c r="BT9" s="851"/>
      <c r="BU9" s="851"/>
      <c r="BV9" s="851"/>
      <c r="BW9" s="851"/>
      <c r="BX9" s="851"/>
      <c r="BY9" s="851"/>
      <c r="BZ9" s="851"/>
      <c r="CA9" s="851"/>
      <c r="CB9" s="851"/>
      <c r="CC9" s="851"/>
      <c r="CD9" s="851"/>
      <c r="CE9" s="851"/>
      <c r="CF9" s="851"/>
      <c r="CG9" s="852"/>
      <c r="CH9" s="863">
        <v>17</v>
      </c>
      <c r="CI9" s="864"/>
      <c r="CJ9" s="864"/>
      <c r="CK9" s="864"/>
      <c r="CL9" s="865"/>
      <c r="CM9" s="863">
        <v>70</v>
      </c>
      <c r="CN9" s="864"/>
      <c r="CO9" s="864"/>
      <c r="CP9" s="864"/>
      <c r="CQ9" s="865"/>
      <c r="CR9" s="863">
        <v>40</v>
      </c>
      <c r="CS9" s="864"/>
      <c r="CT9" s="864"/>
      <c r="CU9" s="864"/>
      <c r="CV9" s="865"/>
      <c r="CW9" s="863" t="s">
        <v>587</v>
      </c>
      <c r="CX9" s="864"/>
      <c r="CY9" s="864"/>
      <c r="CZ9" s="864"/>
      <c r="DA9" s="865"/>
      <c r="DB9" s="863">
        <v>22</v>
      </c>
      <c r="DC9" s="864"/>
      <c r="DD9" s="864"/>
      <c r="DE9" s="864"/>
      <c r="DF9" s="865"/>
      <c r="DG9" s="863" t="s">
        <v>587</v>
      </c>
      <c r="DH9" s="864"/>
      <c r="DI9" s="864"/>
      <c r="DJ9" s="864"/>
      <c r="DK9" s="865"/>
      <c r="DL9" s="863" t="s">
        <v>589</v>
      </c>
      <c r="DM9" s="864"/>
      <c r="DN9" s="864"/>
      <c r="DO9" s="864"/>
      <c r="DP9" s="865"/>
      <c r="DQ9" s="863" t="s">
        <v>589</v>
      </c>
      <c r="DR9" s="864"/>
      <c r="DS9" s="864"/>
      <c r="DT9" s="864"/>
      <c r="DU9" s="865"/>
      <c r="DV9" s="866"/>
      <c r="DW9" s="867"/>
      <c r="DX9" s="867"/>
      <c r="DY9" s="867"/>
      <c r="DZ9" s="868"/>
      <c r="EA9" s="249"/>
    </row>
    <row r="10" spans="1:131" s="250" customFormat="1" ht="26.25" customHeight="1" x14ac:dyDescent="0.15">
      <c r="A10" s="256">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47"/>
      <c r="BA10" s="247"/>
      <c r="BB10" s="247"/>
      <c r="BC10" s="247"/>
      <c r="BD10" s="247"/>
      <c r="BE10" s="248"/>
      <c r="BF10" s="248"/>
      <c r="BG10" s="248"/>
      <c r="BH10" s="248"/>
      <c r="BI10" s="248"/>
      <c r="BJ10" s="248"/>
      <c r="BK10" s="248"/>
      <c r="BL10" s="248"/>
      <c r="BM10" s="248"/>
      <c r="BN10" s="248"/>
      <c r="BO10" s="248"/>
      <c r="BP10" s="248"/>
      <c r="BQ10" s="257">
        <v>4</v>
      </c>
      <c r="BR10" s="258"/>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49"/>
    </row>
    <row r="11" spans="1:131" s="250" customFormat="1" ht="26.25" customHeight="1" x14ac:dyDescent="0.15">
      <c r="A11" s="256">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47"/>
      <c r="BA11" s="247"/>
      <c r="BB11" s="247"/>
      <c r="BC11" s="247"/>
      <c r="BD11" s="247"/>
      <c r="BE11" s="248"/>
      <c r="BF11" s="248"/>
      <c r="BG11" s="248"/>
      <c r="BH11" s="248"/>
      <c r="BI11" s="248"/>
      <c r="BJ11" s="248"/>
      <c r="BK11" s="248"/>
      <c r="BL11" s="248"/>
      <c r="BM11" s="248"/>
      <c r="BN11" s="248"/>
      <c r="BO11" s="248"/>
      <c r="BP11" s="248"/>
      <c r="BQ11" s="257">
        <v>5</v>
      </c>
      <c r="BR11" s="258"/>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49"/>
    </row>
    <row r="12" spans="1:131" s="250" customFormat="1" ht="26.25" customHeight="1" x14ac:dyDescent="0.15">
      <c r="A12" s="256">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47"/>
      <c r="BA12" s="247"/>
      <c r="BB12" s="247"/>
      <c r="BC12" s="247"/>
      <c r="BD12" s="247"/>
      <c r="BE12" s="248"/>
      <c r="BF12" s="248"/>
      <c r="BG12" s="248"/>
      <c r="BH12" s="248"/>
      <c r="BI12" s="248"/>
      <c r="BJ12" s="248"/>
      <c r="BK12" s="248"/>
      <c r="BL12" s="248"/>
      <c r="BM12" s="248"/>
      <c r="BN12" s="248"/>
      <c r="BO12" s="248"/>
      <c r="BP12" s="248"/>
      <c r="BQ12" s="257">
        <v>6</v>
      </c>
      <c r="BR12" s="258"/>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49"/>
    </row>
    <row r="13" spans="1:131" s="250" customFormat="1" ht="26.25" customHeight="1" x14ac:dyDescent="0.15">
      <c r="A13" s="256">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47"/>
      <c r="BA13" s="247"/>
      <c r="BB13" s="247"/>
      <c r="BC13" s="247"/>
      <c r="BD13" s="247"/>
      <c r="BE13" s="248"/>
      <c r="BF13" s="248"/>
      <c r="BG13" s="248"/>
      <c r="BH13" s="248"/>
      <c r="BI13" s="248"/>
      <c r="BJ13" s="248"/>
      <c r="BK13" s="248"/>
      <c r="BL13" s="248"/>
      <c r="BM13" s="248"/>
      <c r="BN13" s="248"/>
      <c r="BO13" s="248"/>
      <c r="BP13" s="248"/>
      <c r="BQ13" s="257">
        <v>7</v>
      </c>
      <c r="BR13" s="258"/>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49"/>
    </row>
    <row r="14" spans="1:131" s="250" customFormat="1" ht="26.25" customHeight="1" x14ac:dyDescent="0.15">
      <c r="A14" s="256">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47"/>
      <c r="BA14" s="247"/>
      <c r="BB14" s="247"/>
      <c r="BC14" s="247"/>
      <c r="BD14" s="247"/>
      <c r="BE14" s="248"/>
      <c r="BF14" s="248"/>
      <c r="BG14" s="248"/>
      <c r="BH14" s="248"/>
      <c r="BI14" s="248"/>
      <c r="BJ14" s="248"/>
      <c r="BK14" s="248"/>
      <c r="BL14" s="248"/>
      <c r="BM14" s="248"/>
      <c r="BN14" s="248"/>
      <c r="BO14" s="248"/>
      <c r="BP14" s="248"/>
      <c r="BQ14" s="257">
        <v>8</v>
      </c>
      <c r="BR14" s="258"/>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49"/>
    </row>
    <row r="15" spans="1:131" s="250" customFormat="1" ht="26.25" customHeight="1" x14ac:dyDescent="0.15">
      <c r="A15" s="256">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47"/>
      <c r="BA15" s="247"/>
      <c r="BB15" s="247"/>
      <c r="BC15" s="247"/>
      <c r="BD15" s="247"/>
      <c r="BE15" s="248"/>
      <c r="BF15" s="248"/>
      <c r="BG15" s="248"/>
      <c r="BH15" s="248"/>
      <c r="BI15" s="248"/>
      <c r="BJ15" s="248"/>
      <c r="BK15" s="248"/>
      <c r="BL15" s="248"/>
      <c r="BM15" s="248"/>
      <c r="BN15" s="248"/>
      <c r="BO15" s="248"/>
      <c r="BP15" s="248"/>
      <c r="BQ15" s="257">
        <v>9</v>
      </c>
      <c r="BR15" s="258"/>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49"/>
    </row>
    <row r="16" spans="1:131" s="250" customFormat="1" ht="26.25" customHeight="1" x14ac:dyDescent="0.15">
      <c r="A16" s="256">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47"/>
      <c r="BA16" s="247"/>
      <c r="BB16" s="247"/>
      <c r="BC16" s="247"/>
      <c r="BD16" s="247"/>
      <c r="BE16" s="248"/>
      <c r="BF16" s="248"/>
      <c r="BG16" s="248"/>
      <c r="BH16" s="248"/>
      <c r="BI16" s="248"/>
      <c r="BJ16" s="248"/>
      <c r="BK16" s="248"/>
      <c r="BL16" s="248"/>
      <c r="BM16" s="248"/>
      <c r="BN16" s="248"/>
      <c r="BO16" s="248"/>
      <c r="BP16" s="248"/>
      <c r="BQ16" s="257">
        <v>10</v>
      </c>
      <c r="BR16" s="258"/>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49"/>
    </row>
    <row r="17" spans="1:131" s="250" customFormat="1" ht="26.25" customHeight="1" x14ac:dyDescent="0.15">
      <c r="A17" s="256">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47"/>
      <c r="BA17" s="247"/>
      <c r="BB17" s="247"/>
      <c r="BC17" s="247"/>
      <c r="BD17" s="247"/>
      <c r="BE17" s="248"/>
      <c r="BF17" s="248"/>
      <c r="BG17" s="248"/>
      <c r="BH17" s="248"/>
      <c r="BI17" s="248"/>
      <c r="BJ17" s="248"/>
      <c r="BK17" s="248"/>
      <c r="BL17" s="248"/>
      <c r="BM17" s="248"/>
      <c r="BN17" s="248"/>
      <c r="BO17" s="248"/>
      <c r="BP17" s="248"/>
      <c r="BQ17" s="257">
        <v>11</v>
      </c>
      <c r="BR17" s="258"/>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49"/>
    </row>
    <row r="18" spans="1:131" s="250" customFormat="1" ht="26.25" customHeight="1" x14ac:dyDescent="0.15">
      <c r="A18" s="256">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47"/>
      <c r="BA18" s="247"/>
      <c r="BB18" s="247"/>
      <c r="BC18" s="247"/>
      <c r="BD18" s="247"/>
      <c r="BE18" s="248"/>
      <c r="BF18" s="248"/>
      <c r="BG18" s="248"/>
      <c r="BH18" s="248"/>
      <c r="BI18" s="248"/>
      <c r="BJ18" s="248"/>
      <c r="BK18" s="248"/>
      <c r="BL18" s="248"/>
      <c r="BM18" s="248"/>
      <c r="BN18" s="248"/>
      <c r="BO18" s="248"/>
      <c r="BP18" s="248"/>
      <c r="BQ18" s="257">
        <v>12</v>
      </c>
      <c r="BR18" s="258"/>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49"/>
    </row>
    <row r="19" spans="1:131" s="250" customFormat="1" ht="26.25" customHeight="1" x14ac:dyDescent="0.15">
      <c r="A19" s="256">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47"/>
      <c r="BA19" s="247"/>
      <c r="BB19" s="247"/>
      <c r="BC19" s="247"/>
      <c r="BD19" s="247"/>
      <c r="BE19" s="248"/>
      <c r="BF19" s="248"/>
      <c r="BG19" s="248"/>
      <c r="BH19" s="248"/>
      <c r="BI19" s="248"/>
      <c r="BJ19" s="248"/>
      <c r="BK19" s="248"/>
      <c r="BL19" s="248"/>
      <c r="BM19" s="248"/>
      <c r="BN19" s="248"/>
      <c r="BO19" s="248"/>
      <c r="BP19" s="248"/>
      <c r="BQ19" s="257">
        <v>13</v>
      </c>
      <c r="BR19" s="258"/>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49"/>
    </row>
    <row r="20" spans="1:131" s="250" customFormat="1" ht="26.25" customHeight="1" x14ac:dyDescent="0.15">
      <c r="A20" s="256">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47"/>
      <c r="BA20" s="247"/>
      <c r="BB20" s="247"/>
      <c r="BC20" s="247"/>
      <c r="BD20" s="247"/>
      <c r="BE20" s="248"/>
      <c r="BF20" s="248"/>
      <c r="BG20" s="248"/>
      <c r="BH20" s="248"/>
      <c r="BI20" s="248"/>
      <c r="BJ20" s="248"/>
      <c r="BK20" s="248"/>
      <c r="BL20" s="248"/>
      <c r="BM20" s="248"/>
      <c r="BN20" s="248"/>
      <c r="BO20" s="248"/>
      <c r="BP20" s="248"/>
      <c r="BQ20" s="257">
        <v>14</v>
      </c>
      <c r="BR20" s="258"/>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49"/>
    </row>
    <row r="21" spans="1:131" s="250" customFormat="1" ht="26.25" customHeight="1" thickBot="1" x14ac:dyDescent="0.2">
      <c r="A21" s="256">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47"/>
      <c r="BA21" s="247"/>
      <c r="BB21" s="247"/>
      <c r="BC21" s="247"/>
      <c r="BD21" s="247"/>
      <c r="BE21" s="248"/>
      <c r="BF21" s="248"/>
      <c r="BG21" s="248"/>
      <c r="BH21" s="248"/>
      <c r="BI21" s="248"/>
      <c r="BJ21" s="248"/>
      <c r="BK21" s="248"/>
      <c r="BL21" s="248"/>
      <c r="BM21" s="248"/>
      <c r="BN21" s="248"/>
      <c r="BO21" s="248"/>
      <c r="BP21" s="248"/>
      <c r="BQ21" s="257">
        <v>15</v>
      </c>
      <c r="BR21" s="258"/>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49"/>
    </row>
    <row r="22" spans="1:131" s="250" customFormat="1" ht="26.25" customHeight="1" x14ac:dyDescent="0.15">
      <c r="A22" s="256">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48"/>
      <c r="BF22" s="248"/>
      <c r="BG22" s="248"/>
      <c r="BH22" s="248"/>
      <c r="BI22" s="248"/>
      <c r="BJ22" s="248"/>
      <c r="BK22" s="248"/>
      <c r="BL22" s="248"/>
      <c r="BM22" s="248"/>
      <c r="BN22" s="248"/>
      <c r="BO22" s="248"/>
      <c r="BP22" s="248"/>
      <c r="BQ22" s="257">
        <v>16</v>
      </c>
      <c r="BR22" s="258"/>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49"/>
    </row>
    <row r="23" spans="1:131" s="250" customFormat="1" ht="26.25" customHeight="1" thickBot="1" x14ac:dyDescent="0.2">
      <c r="A23" s="259" t="s">
        <v>391</v>
      </c>
      <c r="B23" s="872" t="s">
        <v>392</v>
      </c>
      <c r="C23" s="873"/>
      <c r="D23" s="873"/>
      <c r="E23" s="873"/>
      <c r="F23" s="873"/>
      <c r="G23" s="873"/>
      <c r="H23" s="873"/>
      <c r="I23" s="873"/>
      <c r="J23" s="873"/>
      <c r="K23" s="873"/>
      <c r="L23" s="873"/>
      <c r="M23" s="873"/>
      <c r="N23" s="873"/>
      <c r="O23" s="873"/>
      <c r="P23" s="874"/>
      <c r="Q23" s="875">
        <v>11409</v>
      </c>
      <c r="R23" s="876"/>
      <c r="S23" s="876"/>
      <c r="T23" s="876"/>
      <c r="U23" s="876"/>
      <c r="V23" s="876">
        <v>11333</v>
      </c>
      <c r="W23" s="876"/>
      <c r="X23" s="876"/>
      <c r="Y23" s="876"/>
      <c r="Z23" s="876"/>
      <c r="AA23" s="876">
        <v>76</v>
      </c>
      <c r="AB23" s="876"/>
      <c r="AC23" s="876"/>
      <c r="AD23" s="876"/>
      <c r="AE23" s="877"/>
      <c r="AF23" s="878">
        <v>18</v>
      </c>
      <c r="AG23" s="876"/>
      <c r="AH23" s="876"/>
      <c r="AI23" s="876"/>
      <c r="AJ23" s="879"/>
      <c r="AK23" s="880"/>
      <c r="AL23" s="881"/>
      <c r="AM23" s="881"/>
      <c r="AN23" s="881"/>
      <c r="AO23" s="881"/>
      <c r="AP23" s="876">
        <v>13958</v>
      </c>
      <c r="AQ23" s="876"/>
      <c r="AR23" s="876"/>
      <c r="AS23" s="876"/>
      <c r="AT23" s="876"/>
      <c r="AU23" s="882"/>
      <c r="AV23" s="882"/>
      <c r="AW23" s="882"/>
      <c r="AX23" s="882"/>
      <c r="AY23" s="883"/>
      <c r="AZ23" s="891" t="s">
        <v>136</v>
      </c>
      <c r="BA23" s="892"/>
      <c r="BB23" s="892"/>
      <c r="BC23" s="892"/>
      <c r="BD23" s="893"/>
      <c r="BE23" s="248"/>
      <c r="BF23" s="248"/>
      <c r="BG23" s="248"/>
      <c r="BH23" s="248"/>
      <c r="BI23" s="248"/>
      <c r="BJ23" s="248"/>
      <c r="BK23" s="248"/>
      <c r="BL23" s="248"/>
      <c r="BM23" s="248"/>
      <c r="BN23" s="248"/>
      <c r="BO23" s="248"/>
      <c r="BP23" s="248"/>
      <c r="BQ23" s="257">
        <v>17</v>
      </c>
      <c r="BR23" s="258"/>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49"/>
    </row>
    <row r="24" spans="1:131" s="250" customFormat="1" ht="26.25" customHeight="1" x14ac:dyDescent="0.15">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47"/>
      <c r="BA24" s="247"/>
      <c r="BB24" s="247"/>
      <c r="BC24" s="247"/>
      <c r="BD24" s="247"/>
      <c r="BE24" s="248"/>
      <c r="BF24" s="248"/>
      <c r="BG24" s="248"/>
      <c r="BH24" s="248"/>
      <c r="BI24" s="248"/>
      <c r="BJ24" s="248"/>
      <c r="BK24" s="248"/>
      <c r="BL24" s="248"/>
      <c r="BM24" s="248"/>
      <c r="BN24" s="248"/>
      <c r="BO24" s="248"/>
      <c r="BP24" s="248"/>
      <c r="BQ24" s="257">
        <v>18</v>
      </c>
      <c r="BR24" s="258"/>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49"/>
    </row>
    <row r="25" spans="1:131" s="242" customFormat="1" ht="26.25" customHeight="1" thickBot="1" x14ac:dyDescent="0.2">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47"/>
      <c r="BK25" s="247"/>
      <c r="BL25" s="247"/>
      <c r="BM25" s="247"/>
      <c r="BN25" s="247"/>
      <c r="BO25" s="260"/>
      <c r="BP25" s="260"/>
      <c r="BQ25" s="257">
        <v>19</v>
      </c>
      <c r="BR25" s="258"/>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1"/>
    </row>
    <row r="26" spans="1:131" s="242" customFormat="1" ht="26.25" customHeight="1" x14ac:dyDescent="0.15">
      <c r="A26" s="822" t="s">
        <v>369</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376</v>
      </c>
      <c r="BF26" s="800"/>
      <c r="BG26" s="800"/>
      <c r="BH26" s="800"/>
      <c r="BI26" s="811"/>
      <c r="BJ26" s="247"/>
      <c r="BK26" s="247"/>
      <c r="BL26" s="247"/>
      <c r="BM26" s="247"/>
      <c r="BN26" s="247"/>
      <c r="BO26" s="260"/>
      <c r="BP26" s="260"/>
      <c r="BQ26" s="257">
        <v>20</v>
      </c>
      <c r="BR26" s="258"/>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1"/>
    </row>
    <row r="27" spans="1:131" s="242"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47"/>
      <c r="BK27" s="247"/>
      <c r="BL27" s="247"/>
      <c r="BM27" s="247"/>
      <c r="BN27" s="247"/>
      <c r="BO27" s="260"/>
      <c r="BP27" s="260"/>
      <c r="BQ27" s="257">
        <v>21</v>
      </c>
      <c r="BR27" s="258"/>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1"/>
    </row>
    <row r="28" spans="1:131" s="242" customFormat="1" ht="26.25" customHeight="1" thickTop="1" x14ac:dyDescent="0.15">
      <c r="A28" s="261">
        <v>1</v>
      </c>
      <c r="B28" s="813" t="s">
        <v>403</v>
      </c>
      <c r="C28" s="814"/>
      <c r="D28" s="814"/>
      <c r="E28" s="814"/>
      <c r="F28" s="814"/>
      <c r="G28" s="814"/>
      <c r="H28" s="814"/>
      <c r="I28" s="814"/>
      <c r="J28" s="814"/>
      <c r="K28" s="814"/>
      <c r="L28" s="814"/>
      <c r="M28" s="814"/>
      <c r="N28" s="814"/>
      <c r="O28" s="814"/>
      <c r="P28" s="815"/>
      <c r="Q28" s="903">
        <v>2412</v>
      </c>
      <c r="R28" s="904"/>
      <c r="S28" s="904"/>
      <c r="T28" s="904"/>
      <c r="U28" s="904"/>
      <c r="V28" s="904">
        <v>2390</v>
      </c>
      <c r="W28" s="904"/>
      <c r="X28" s="904"/>
      <c r="Y28" s="904"/>
      <c r="Z28" s="904"/>
      <c r="AA28" s="904">
        <v>22</v>
      </c>
      <c r="AB28" s="904"/>
      <c r="AC28" s="904"/>
      <c r="AD28" s="904"/>
      <c r="AE28" s="905"/>
      <c r="AF28" s="906">
        <v>22</v>
      </c>
      <c r="AG28" s="904"/>
      <c r="AH28" s="904"/>
      <c r="AI28" s="904"/>
      <c r="AJ28" s="907"/>
      <c r="AK28" s="1328">
        <v>164</v>
      </c>
      <c r="AL28" s="1329"/>
      <c r="AM28" s="1329"/>
      <c r="AN28" s="1329"/>
      <c r="AO28" s="1330"/>
      <c r="AP28" s="900" t="s">
        <v>587</v>
      </c>
      <c r="AQ28" s="900"/>
      <c r="AR28" s="900"/>
      <c r="AS28" s="900"/>
      <c r="AT28" s="900"/>
      <c r="AU28" s="900" t="s">
        <v>587</v>
      </c>
      <c r="AV28" s="900"/>
      <c r="AW28" s="900"/>
      <c r="AX28" s="900"/>
      <c r="AY28" s="900"/>
      <c r="AZ28" s="900" t="s">
        <v>587</v>
      </c>
      <c r="BA28" s="900"/>
      <c r="BB28" s="900"/>
      <c r="BC28" s="900"/>
      <c r="BD28" s="900"/>
      <c r="BE28" s="901"/>
      <c r="BF28" s="901"/>
      <c r="BG28" s="901"/>
      <c r="BH28" s="901"/>
      <c r="BI28" s="902"/>
      <c r="BJ28" s="247"/>
      <c r="BK28" s="247"/>
      <c r="BL28" s="247"/>
      <c r="BM28" s="247"/>
      <c r="BN28" s="247"/>
      <c r="BO28" s="260"/>
      <c r="BP28" s="260"/>
      <c r="BQ28" s="257">
        <v>22</v>
      </c>
      <c r="BR28" s="258"/>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1"/>
    </row>
    <row r="29" spans="1:131" s="242" customFormat="1" ht="26.25" customHeight="1" x14ac:dyDescent="0.15">
      <c r="A29" s="261">
        <v>2</v>
      </c>
      <c r="B29" s="837" t="s">
        <v>404</v>
      </c>
      <c r="C29" s="838"/>
      <c r="D29" s="838"/>
      <c r="E29" s="838"/>
      <c r="F29" s="838"/>
      <c r="G29" s="838"/>
      <c r="H29" s="838"/>
      <c r="I29" s="838"/>
      <c r="J29" s="838"/>
      <c r="K29" s="838"/>
      <c r="L29" s="838"/>
      <c r="M29" s="838"/>
      <c r="N29" s="838"/>
      <c r="O29" s="838"/>
      <c r="P29" s="839"/>
      <c r="Q29" s="840">
        <v>88</v>
      </c>
      <c r="R29" s="841"/>
      <c r="S29" s="841"/>
      <c r="T29" s="841"/>
      <c r="U29" s="841"/>
      <c r="V29" s="841">
        <v>87</v>
      </c>
      <c r="W29" s="841"/>
      <c r="X29" s="841"/>
      <c r="Y29" s="841"/>
      <c r="Z29" s="841"/>
      <c r="AA29" s="841" t="s">
        <v>587</v>
      </c>
      <c r="AB29" s="841"/>
      <c r="AC29" s="841"/>
      <c r="AD29" s="841"/>
      <c r="AE29" s="842"/>
      <c r="AF29" s="843">
        <v>0</v>
      </c>
      <c r="AG29" s="844"/>
      <c r="AH29" s="844"/>
      <c r="AI29" s="844"/>
      <c r="AJ29" s="845"/>
      <c r="AK29" s="1331">
        <v>28</v>
      </c>
      <c r="AL29" s="960"/>
      <c r="AM29" s="960"/>
      <c r="AN29" s="960"/>
      <c r="AO29" s="910"/>
      <c r="AP29" s="911" t="s">
        <v>587</v>
      </c>
      <c r="AQ29" s="911"/>
      <c r="AR29" s="911"/>
      <c r="AS29" s="911"/>
      <c r="AT29" s="911"/>
      <c r="AU29" s="911" t="s">
        <v>587</v>
      </c>
      <c r="AV29" s="911"/>
      <c r="AW29" s="911"/>
      <c r="AX29" s="911"/>
      <c r="AY29" s="911"/>
      <c r="AZ29" s="911" t="s">
        <v>587</v>
      </c>
      <c r="BA29" s="911"/>
      <c r="BB29" s="911"/>
      <c r="BC29" s="911"/>
      <c r="BD29" s="911"/>
      <c r="BE29" s="908"/>
      <c r="BF29" s="908"/>
      <c r="BG29" s="908"/>
      <c r="BH29" s="908"/>
      <c r="BI29" s="909"/>
      <c r="BJ29" s="247"/>
      <c r="BK29" s="247"/>
      <c r="BL29" s="247"/>
      <c r="BM29" s="247"/>
      <c r="BN29" s="247"/>
      <c r="BO29" s="260"/>
      <c r="BP29" s="260"/>
      <c r="BQ29" s="257">
        <v>23</v>
      </c>
      <c r="BR29" s="258"/>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1"/>
    </row>
    <row r="30" spans="1:131" s="242" customFormat="1" ht="26.25" customHeight="1" x14ac:dyDescent="0.15">
      <c r="A30" s="261">
        <v>3</v>
      </c>
      <c r="B30" s="837" t="s">
        <v>405</v>
      </c>
      <c r="C30" s="838"/>
      <c r="D30" s="838"/>
      <c r="E30" s="838"/>
      <c r="F30" s="838"/>
      <c r="G30" s="838"/>
      <c r="H30" s="838"/>
      <c r="I30" s="838"/>
      <c r="J30" s="838"/>
      <c r="K30" s="838"/>
      <c r="L30" s="838"/>
      <c r="M30" s="838"/>
      <c r="N30" s="838"/>
      <c r="O30" s="838"/>
      <c r="P30" s="839"/>
      <c r="Q30" s="840">
        <v>2838</v>
      </c>
      <c r="R30" s="841"/>
      <c r="S30" s="841"/>
      <c r="T30" s="841"/>
      <c r="U30" s="841"/>
      <c r="V30" s="841">
        <v>2838</v>
      </c>
      <c r="W30" s="841"/>
      <c r="X30" s="841"/>
      <c r="Y30" s="841"/>
      <c r="Z30" s="841"/>
      <c r="AA30" s="841" t="s">
        <v>587</v>
      </c>
      <c r="AB30" s="841"/>
      <c r="AC30" s="841"/>
      <c r="AD30" s="841"/>
      <c r="AE30" s="842"/>
      <c r="AF30" s="843">
        <v>0</v>
      </c>
      <c r="AG30" s="844"/>
      <c r="AH30" s="844"/>
      <c r="AI30" s="844"/>
      <c r="AJ30" s="845"/>
      <c r="AK30" s="1331">
        <v>371</v>
      </c>
      <c r="AL30" s="960"/>
      <c r="AM30" s="960"/>
      <c r="AN30" s="960"/>
      <c r="AO30" s="910"/>
      <c r="AP30" s="911" t="s">
        <v>587</v>
      </c>
      <c r="AQ30" s="911"/>
      <c r="AR30" s="911"/>
      <c r="AS30" s="911"/>
      <c r="AT30" s="911"/>
      <c r="AU30" s="911" t="s">
        <v>587</v>
      </c>
      <c r="AV30" s="911"/>
      <c r="AW30" s="911"/>
      <c r="AX30" s="911"/>
      <c r="AY30" s="911"/>
      <c r="AZ30" s="911" t="s">
        <v>587</v>
      </c>
      <c r="BA30" s="911"/>
      <c r="BB30" s="911"/>
      <c r="BC30" s="911"/>
      <c r="BD30" s="911"/>
      <c r="BE30" s="908"/>
      <c r="BF30" s="908"/>
      <c r="BG30" s="908"/>
      <c r="BH30" s="908"/>
      <c r="BI30" s="909"/>
      <c r="BJ30" s="247"/>
      <c r="BK30" s="247"/>
      <c r="BL30" s="247"/>
      <c r="BM30" s="247"/>
      <c r="BN30" s="247"/>
      <c r="BO30" s="260"/>
      <c r="BP30" s="260"/>
      <c r="BQ30" s="257">
        <v>24</v>
      </c>
      <c r="BR30" s="258"/>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1"/>
    </row>
    <row r="31" spans="1:131" s="242" customFormat="1" ht="26.25" customHeight="1" x14ac:dyDescent="0.15">
      <c r="A31" s="261">
        <v>4</v>
      </c>
      <c r="B31" s="837" t="s">
        <v>406</v>
      </c>
      <c r="C31" s="838"/>
      <c r="D31" s="838"/>
      <c r="E31" s="838"/>
      <c r="F31" s="838"/>
      <c r="G31" s="838"/>
      <c r="H31" s="838"/>
      <c r="I31" s="838"/>
      <c r="J31" s="838"/>
      <c r="K31" s="838"/>
      <c r="L31" s="838"/>
      <c r="M31" s="838"/>
      <c r="N31" s="838"/>
      <c r="O31" s="838"/>
      <c r="P31" s="839"/>
      <c r="Q31" s="840">
        <v>8</v>
      </c>
      <c r="R31" s="841"/>
      <c r="S31" s="841"/>
      <c r="T31" s="841"/>
      <c r="U31" s="841"/>
      <c r="V31" s="841">
        <v>8</v>
      </c>
      <c r="W31" s="841"/>
      <c r="X31" s="841"/>
      <c r="Y31" s="841"/>
      <c r="Z31" s="841"/>
      <c r="AA31" s="841" t="s">
        <v>587</v>
      </c>
      <c r="AB31" s="841"/>
      <c r="AC31" s="841"/>
      <c r="AD31" s="841"/>
      <c r="AE31" s="842"/>
      <c r="AF31" s="843">
        <v>0</v>
      </c>
      <c r="AG31" s="844"/>
      <c r="AH31" s="844"/>
      <c r="AI31" s="844"/>
      <c r="AJ31" s="845"/>
      <c r="AK31" s="1331">
        <v>0</v>
      </c>
      <c r="AL31" s="960"/>
      <c r="AM31" s="960"/>
      <c r="AN31" s="960"/>
      <c r="AO31" s="910"/>
      <c r="AP31" s="911" t="s">
        <v>587</v>
      </c>
      <c r="AQ31" s="911"/>
      <c r="AR31" s="911"/>
      <c r="AS31" s="911"/>
      <c r="AT31" s="911"/>
      <c r="AU31" s="911" t="s">
        <v>587</v>
      </c>
      <c r="AV31" s="911"/>
      <c r="AW31" s="911"/>
      <c r="AX31" s="911"/>
      <c r="AY31" s="911"/>
      <c r="AZ31" s="911" t="s">
        <v>587</v>
      </c>
      <c r="BA31" s="911"/>
      <c r="BB31" s="911"/>
      <c r="BC31" s="911"/>
      <c r="BD31" s="911"/>
      <c r="BE31" s="908"/>
      <c r="BF31" s="908"/>
      <c r="BG31" s="908"/>
      <c r="BH31" s="908"/>
      <c r="BI31" s="909"/>
      <c r="BJ31" s="247"/>
      <c r="BK31" s="247"/>
      <c r="BL31" s="247"/>
      <c r="BM31" s="247"/>
      <c r="BN31" s="247"/>
      <c r="BO31" s="260"/>
      <c r="BP31" s="260"/>
      <c r="BQ31" s="257">
        <v>25</v>
      </c>
      <c r="BR31" s="258"/>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1"/>
    </row>
    <row r="32" spans="1:131" s="242" customFormat="1" ht="26.25" customHeight="1" x14ac:dyDescent="0.15">
      <c r="A32" s="261">
        <v>5</v>
      </c>
      <c r="B32" s="837" t="s">
        <v>407</v>
      </c>
      <c r="C32" s="838"/>
      <c r="D32" s="838"/>
      <c r="E32" s="838"/>
      <c r="F32" s="838"/>
      <c r="G32" s="838"/>
      <c r="H32" s="838"/>
      <c r="I32" s="838"/>
      <c r="J32" s="838"/>
      <c r="K32" s="838"/>
      <c r="L32" s="838"/>
      <c r="M32" s="838"/>
      <c r="N32" s="838"/>
      <c r="O32" s="838"/>
      <c r="P32" s="839"/>
      <c r="Q32" s="840">
        <v>293</v>
      </c>
      <c r="R32" s="841"/>
      <c r="S32" s="841"/>
      <c r="T32" s="841"/>
      <c r="U32" s="841"/>
      <c r="V32" s="841">
        <v>288</v>
      </c>
      <c r="W32" s="841"/>
      <c r="X32" s="841"/>
      <c r="Y32" s="841"/>
      <c r="Z32" s="841"/>
      <c r="AA32" s="841">
        <v>5</v>
      </c>
      <c r="AB32" s="841"/>
      <c r="AC32" s="841"/>
      <c r="AD32" s="841"/>
      <c r="AE32" s="842"/>
      <c r="AF32" s="843">
        <v>4</v>
      </c>
      <c r="AG32" s="844"/>
      <c r="AH32" s="844"/>
      <c r="AI32" s="844"/>
      <c r="AJ32" s="845"/>
      <c r="AK32" s="1331">
        <v>108</v>
      </c>
      <c r="AL32" s="960"/>
      <c r="AM32" s="960"/>
      <c r="AN32" s="960"/>
      <c r="AO32" s="910"/>
      <c r="AP32" s="911" t="s">
        <v>587</v>
      </c>
      <c r="AQ32" s="911"/>
      <c r="AR32" s="911"/>
      <c r="AS32" s="911"/>
      <c r="AT32" s="911"/>
      <c r="AU32" s="911" t="s">
        <v>587</v>
      </c>
      <c r="AV32" s="911"/>
      <c r="AW32" s="911"/>
      <c r="AX32" s="911"/>
      <c r="AY32" s="911"/>
      <c r="AZ32" s="911" t="s">
        <v>587</v>
      </c>
      <c r="BA32" s="911"/>
      <c r="BB32" s="911"/>
      <c r="BC32" s="911"/>
      <c r="BD32" s="911"/>
      <c r="BE32" s="908"/>
      <c r="BF32" s="908"/>
      <c r="BG32" s="908"/>
      <c r="BH32" s="908"/>
      <c r="BI32" s="909"/>
      <c r="BJ32" s="247"/>
      <c r="BK32" s="247"/>
      <c r="BL32" s="247"/>
      <c r="BM32" s="247"/>
      <c r="BN32" s="247"/>
      <c r="BO32" s="260"/>
      <c r="BP32" s="260"/>
      <c r="BQ32" s="257">
        <v>26</v>
      </c>
      <c r="BR32" s="258"/>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1"/>
    </row>
    <row r="33" spans="1:131" s="242" customFormat="1" ht="26.25" customHeight="1" x14ac:dyDescent="0.15">
      <c r="A33" s="261">
        <v>6</v>
      </c>
      <c r="B33" s="837" t="s">
        <v>408</v>
      </c>
      <c r="C33" s="838"/>
      <c r="D33" s="838"/>
      <c r="E33" s="838"/>
      <c r="F33" s="838"/>
      <c r="G33" s="838"/>
      <c r="H33" s="838"/>
      <c r="I33" s="838"/>
      <c r="J33" s="838"/>
      <c r="K33" s="838"/>
      <c r="L33" s="838"/>
      <c r="M33" s="838"/>
      <c r="N33" s="838"/>
      <c r="O33" s="838"/>
      <c r="P33" s="839"/>
      <c r="Q33" s="840">
        <v>848</v>
      </c>
      <c r="R33" s="841"/>
      <c r="S33" s="841"/>
      <c r="T33" s="841"/>
      <c r="U33" s="841"/>
      <c r="V33" s="841">
        <v>856</v>
      </c>
      <c r="W33" s="841"/>
      <c r="X33" s="841"/>
      <c r="Y33" s="841"/>
      <c r="Z33" s="841"/>
      <c r="AA33" s="841">
        <v>-9</v>
      </c>
      <c r="AB33" s="841"/>
      <c r="AC33" s="841"/>
      <c r="AD33" s="841"/>
      <c r="AE33" s="842"/>
      <c r="AF33" s="843">
        <v>1012</v>
      </c>
      <c r="AG33" s="844"/>
      <c r="AH33" s="844"/>
      <c r="AI33" s="844"/>
      <c r="AJ33" s="845"/>
      <c r="AK33" s="1331">
        <v>206</v>
      </c>
      <c r="AL33" s="960"/>
      <c r="AM33" s="960"/>
      <c r="AN33" s="960"/>
      <c r="AO33" s="910"/>
      <c r="AP33" s="911">
        <v>6302</v>
      </c>
      <c r="AQ33" s="911"/>
      <c r="AR33" s="911"/>
      <c r="AS33" s="911"/>
      <c r="AT33" s="911"/>
      <c r="AU33" s="911">
        <v>2811</v>
      </c>
      <c r="AV33" s="911"/>
      <c r="AW33" s="911"/>
      <c r="AX33" s="911"/>
      <c r="AY33" s="911"/>
      <c r="AZ33" s="912" t="s">
        <v>587</v>
      </c>
      <c r="BA33" s="912"/>
      <c r="BB33" s="912"/>
      <c r="BC33" s="912"/>
      <c r="BD33" s="912"/>
      <c r="BE33" s="908" t="s">
        <v>409</v>
      </c>
      <c r="BF33" s="908"/>
      <c r="BG33" s="908"/>
      <c r="BH33" s="908"/>
      <c r="BI33" s="909"/>
      <c r="BJ33" s="247"/>
      <c r="BK33" s="247"/>
      <c r="BL33" s="247"/>
      <c r="BM33" s="247"/>
      <c r="BN33" s="247"/>
      <c r="BO33" s="260"/>
      <c r="BP33" s="260"/>
      <c r="BQ33" s="257">
        <v>27</v>
      </c>
      <c r="BR33" s="258"/>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1"/>
    </row>
    <row r="34" spans="1:131" s="242" customFormat="1" ht="26.25" customHeight="1" x14ac:dyDescent="0.15">
      <c r="A34" s="261">
        <v>7</v>
      </c>
      <c r="B34" s="837" t="s">
        <v>410</v>
      </c>
      <c r="C34" s="838"/>
      <c r="D34" s="838"/>
      <c r="E34" s="838"/>
      <c r="F34" s="838"/>
      <c r="G34" s="838"/>
      <c r="H34" s="838"/>
      <c r="I34" s="838"/>
      <c r="J34" s="838"/>
      <c r="K34" s="838"/>
      <c r="L34" s="838"/>
      <c r="M34" s="838"/>
      <c r="N34" s="838"/>
      <c r="O34" s="838"/>
      <c r="P34" s="839"/>
      <c r="Q34" s="840">
        <v>1653</v>
      </c>
      <c r="R34" s="841"/>
      <c r="S34" s="841"/>
      <c r="T34" s="841"/>
      <c r="U34" s="841"/>
      <c r="V34" s="841">
        <v>1653</v>
      </c>
      <c r="W34" s="841"/>
      <c r="X34" s="841"/>
      <c r="Y34" s="841"/>
      <c r="Z34" s="841"/>
      <c r="AA34" s="841" t="s">
        <v>587</v>
      </c>
      <c r="AB34" s="841"/>
      <c r="AC34" s="841"/>
      <c r="AD34" s="841"/>
      <c r="AE34" s="842"/>
      <c r="AF34" s="843">
        <v>0</v>
      </c>
      <c r="AG34" s="844"/>
      <c r="AH34" s="844"/>
      <c r="AI34" s="844"/>
      <c r="AJ34" s="845"/>
      <c r="AK34" s="1331">
        <v>890</v>
      </c>
      <c r="AL34" s="960"/>
      <c r="AM34" s="960"/>
      <c r="AN34" s="960"/>
      <c r="AO34" s="910"/>
      <c r="AP34" s="911">
        <v>9209</v>
      </c>
      <c r="AQ34" s="911"/>
      <c r="AR34" s="911"/>
      <c r="AS34" s="911"/>
      <c r="AT34" s="911"/>
      <c r="AU34" s="911">
        <v>8417</v>
      </c>
      <c r="AV34" s="911"/>
      <c r="AW34" s="911"/>
      <c r="AX34" s="911"/>
      <c r="AY34" s="911"/>
      <c r="AZ34" s="912" t="s">
        <v>589</v>
      </c>
      <c r="BA34" s="912"/>
      <c r="BB34" s="912"/>
      <c r="BC34" s="912"/>
      <c r="BD34" s="912"/>
      <c r="BE34" s="908" t="s">
        <v>411</v>
      </c>
      <c r="BF34" s="908"/>
      <c r="BG34" s="908"/>
      <c r="BH34" s="908"/>
      <c r="BI34" s="909"/>
      <c r="BJ34" s="247"/>
      <c r="BK34" s="247"/>
      <c r="BL34" s="247"/>
      <c r="BM34" s="247"/>
      <c r="BN34" s="247"/>
      <c r="BO34" s="260"/>
      <c r="BP34" s="260"/>
      <c r="BQ34" s="257">
        <v>28</v>
      </c>
      <c r="BR34" s="258"/>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1"/>
    </row>
    <row r="35" spans="1:131" s="242" customFormat="1" ht="26.25" customHeight="1" x14ac:dyDescent="0.15">
      <c r="A35" s="261">
        <v>8</v>
      </c>
      <c r="B35" s="837" t="s">
        <v>412</v>
      </c>
      <c r="C35" s="838"/>
      <c r="D35" s="838"/>
      <c r="E35" s="838"/>
      <c r="F35" s="838"/>
      <c r="G35" s="838"/>
      <c r="H35" s="838"/>
      <c r="I35" s="838"/>
      <c r="J35" s="838"/>
      <c r="K35" s="838"/>
      <c r="L35" s="838"/>
      <c r="M35" s="838"/>
      <c r="N35" s="838"/>
      <c r="O35" s="838"/>
      <c r="P35" s="839"/>
      <c r="Q35" s="840">
        <v>42</v>
      </c>
      <c r="R35" s="841"/>
      <c r="S35" s="841"/>
      <c r="T35" s="841"/>
      <c r="U35" s="841"/>
      <c r="V35" s="841">
        <v>42</v>
      </c>
      <c r="W35" s="841"/>
      <c r="X35" s="841"/>
      <c r="Y35" s="841"/>
      <c r="Z35" s="841"/>
      <c r="AA35" s="841" t="s">
        <v>587</v>
      </c>
      <c r="AB35" s="841"/>
      <c r="AC35" s="841"/>
      <c r="AD35" s="841"/>
      <c r="AE35" s="842"/>
      <c r="AF35" s="843">
        <v>0</v>
      </c>
      <c r="AG35" s="844"/>
      <c r="AH35" s="844"/>
      <c r="AI35" s="844"/>
      <c r="AJ35" s="845"/>
      <c r="AK35" s="1331">
        <v>27</v>
      </c>
      <c r="AL35" s="960"/>
      <c r="AM35" s="960"/>
      <c r="AN35" s="960"/>
      <c r="AO35" s="910"/>
      <c r="AP35" s="911">
        <v>214</v>
      </c>
      <c r="AQ35" s="911"/>
      <c r="AR35" s="911"/>
      <c r="AS35" s="911"/>
      <c r="AT35" s="911"/>
      <c r="AU35" s="911">
        <v>193</v>
      </c>
      <c r="AV35" s="911"/>
      <c r="AW35" s="911"/>
      <c r="AX35" s="911"/>
      <c r="AY35" s="911"/>
      <c r="AZ35" s="912" t="s">
        <v>587</v>
      </c>
      <c r="BA35" s="912"/>
      <c r="BB35" s="912"/>
      <c r="BC35" s="912"/>
      <c r="BD35" s="912"/>
      <c r="BE35" s="908" t="s">
        <v>413</v>
      </c>
      <c r="BF35" s="908"/>
      <c r="BG35" s="908"/>
      <c r="BH35" s="908"/>
      <c r="BI35" s="909"/>
      <c r="BJ35" s="247"/>
      <c r="BK35" s="247"/>
      <c r="BL35" s="247"/>
      <c r="BM35" s="247"/>
      <c r="BN35" s="247"/>
      <c r="BO35" s="260"/>
      <c r="BP35" s="260"/>
      <c r="BQ35" s="257">
        <v>29</v>
      </c>
      <c r="BR35" s="258"/>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1"/>
    </row>
    <row r="36" spans="1:131" s="242" customFormat="1" ht="26.25" customHeight="1" x14ac:dyDescent="0.15">
      <c r="A36" s="261">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47"/>
      <c r="BK36" s="247"/>
      <c r="BL36" s="247"/>
      <c r="BM36" s="247"/>
      <c r="BN36" s="247"/>
      <c r="BO36" s="260"/>
      <c r="BP36" s="260"/>
      <c r="BQ36" s="257">
        <v>30</v>
      </c>
      <c r="BR36" s="258"/>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1"/>
    </row>
    <row r="37" spans="1:131" s="242" customFormat="1" ht="26.25" customHeight="1" x14ac:dyDescent="0.15">
      <c r="A37" s="261">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47"/>
      <c r="BK37" s="247"/>
      <c r="BL37" s="247"/>
      <c r="BM37" s="247"/>
      <c r="BN37" s="247"/>
      <c r="BO37" s="260"/>
      <c r="BP37" s="260"/>
      <c r="BQ37" s="257">
        <v>31</v>
      </c>
      <c r="BR37" s="258"/>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1"/>
    </row>
    <row r="38" spans="1:131" s="242" customFormat="1" ht="26.25" customHeight="1" x14ac:dyDescent="0.15">
      <c r="A38" s="261">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47"/>
      <c r="BK38" s="247"/>
      <c r="BL38" s="247"/>
      <c r="BM38" s="247"/>
      <c r="BN38" s="247"/>
      <c r="BO38" s="260"/>
      <c r="BP38" s="260"/>
      <c r="BQ38" s="257">
        <v>32</v>
      </c>
      <c r="BR38" s="258"/>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1"/>
    </row>
    <row r="39" spans="1:131" s="242" customFormat="1" ht="26.25" customHeight="1" x14ac:dyDescent="0.15">
      <c r="A39" s="261">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47"/>
      <c r="BK39" s="247"/>
      <c r="BL39" s="247"/>
      <c r="BM39" s="247"/>
      <c r="BN39" s="247"/>
      <c r="BO39" s="260"/>
      <c r="BP39" s="260"/>
      <c r="BQ39" s="257">
        <v>33</v>
      </c>
      <c r="BR39" s="258"/>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1"/>
    </row>
    <row r="40" spans="1:131" s="242" customFormat="1" ht="26.25" customHeight="1" x14ac:dyDescent="0.15">
      <c r="A40" s="256">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47"/>
      <c r="BK40" s="247"/>
      <c r="BL40" s="247"/>
      <c r="BM40" s="247"/>
      <c r="BN40" s="247"/>
      <c r="BO40" s="260"/>
      <c r="BP40" s="260"/>
      <c r="BQ40" s="257">
        <v>34</v>
      </c>
      <c r="BR40" s="258"/>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1"/>
    </row>
    <row r="41" spans="1:131" s="242" customFormat="1" ht="26.25" customHeight="1" x14ac:dyDescent="0.15">
      <c r="A41" s="256">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47"/>
      <c r="BK41" s="247"/>
      <c r="BL41" s="247"/>
      <c r="BM41" s="247"/>
      <c r="BN41" s="247"/>
      <c r="BO41" s="260"/>
      <c r="BP41" s="260"/>
      <c r="BQ41" s="257">
        <v>35</v>
      </c>
      <c r="BR41" s="258"/>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1"/>
    </row>
    <row r="42" spans="1:131" s="242" customFormat="1" ht="26.25" customHeight="1" x14ac:dyDescent="0.15">
      <c r="A42" s="256">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47"/>
      <c r="BK42" s="247"/>
      <c r="BL42" s="247"/>
      <c r="BM42" s="247"/>
      <c r="BN42" s="247"/>
      <c r="BO42" s="260"/>
      <c r="BP42" s="260"/>
      <c r="BQ42" s="257">
        <v>36</v>
      </c>
      <c r="BR42" s="258"/>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1"/>
    </row>
    <row r="43" spans="1:131" s="242" customFormat="1" ht="26.25" customHeight="1" x14ac:dyDescent="0.15">
      <c r="A43" s="256">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47"/>
      <c r="BK43" s="247"/>
      <c r="BL43" s="247"/>
      <c r="BM43" s="247"/>
      <c r="BN43" s="247"/>
      <c r="BO43" s="260"/>
      <c r="BP43" s="260"/>
      <c r="BQ43" s="257">
        <v>37</v>
      </c>
      <c r="BR43" s="258"/>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1"/>
    </row>
    <row r="44" spans="1:131" s="242" customFormat="1" ht="26.25" customHeight="1" x14ac:dyDescent="0.15">
      <c r="A44" s="256">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47"/>
      <c r="BK44" s="247"/>
      <c r="BL44" s="247"/>
      <c r="BM44" s="247"/>
      <c r="BN44" s="247"/>
      <c r="BO44" s="260"/>
      <c r="BP44" s="260"/>
      <c r="BQ44" s="257">
        <v>38</v>
      </c>
      <c r="BR44" s="258"/>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1"/>
    </row>
    <row r="45" spans="1:131" s="242" customFormat="1" ht="26.25" customHeight="1" x14ac:dyDescent="0.15">
      <c r="A45" s="256">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47"/>
      <c r="BK45" s="247"/>
      <c r="BL45" s="247"/>
      <c r="BM45" s="247"/>
      <c r="BN45" s="247"/>
      <c r="BO45" s="260"/>
      <c r="BP45" s="260"/>
      <c r="BQ45" s="257">
        <v>39</v>
      </c>
      <c r="BR45" s="258"/>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1"/>
    </row>
    <row r="46" spans="1:131" s="242" customFormat="1" ht="26.25" customHeight="1" x14ac:dyDescent="0.15">
      <c r="A46" s="256">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47"/>
      <c r="BK46" s="247"/>
      <c r="BL46" s="247"/>
      <c r="BM46" s="247"/>
      <c r="BN46" s="247"/>
      <c r="BO46" s="260"/>
      <c r="BP46" s="260"/>
      <c r="BQ46" s="257">
        <v>40</v>
      </c>
      <c r="BR46" s="258"/>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1"/>
    </row>
    <row r="47" spans="1:131" s="242" customFormat="1" ht="26.25" customHeight="1" x14ac:dyDescent="0.15">
      <c r="A47" s="256">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47"/>
      <c r="BK47" s="247"/>
      <c r="BL47" s="247"/>
      <c r="BM47" s="247"/>
      <c r="BN47" s="247"/>
      <c r="BO47" s="260"/>
      <c r="BP47" s="260"/>
      <c r="BQ47" s="257">
        <v>41</v>
      </c>
      <c r="BR47" s="258"/>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1"/>
    </row>
    <row r="48" spans="1:131" s="242" customFormat="1" ht="26.25" customHeight="1" x14ac:dyDescent="0.15">
      <c r="A48" s="256">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47"/>
      <c r="BK48" s="247"/>
      <c r="BL48" s="247"/>
      <c r="BM48" s="247"/>
      <c r="BN48" s="247"/>
      <c r="BO48" s="260"/>
      <c r="BP48" s="260"/>
      <c r="BQ48" s="257">
        <v>42</v>
      </c>
      <c r="BR48" s="258"/>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1"/>
    </row>
    <row r="49" spans="1:131" s="242" customFormat="1" ht="26.25" customHeight="1" x14ac:dyDescent="0.15">
      <c r="A49" s="256">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47"/>
      <c r="BK49" s="247"/>
      <c r="BL49" s="247"/>
      <c r="BM49" s="247"/>
      <c r="BN49" s="247"/>
      <c r="BO49" s="260"/>
      <c r="BP49" s="260"/>
      <c r="BQ49" s="257">
        <v>43</v>
      </c>
      <c r="BR49" s="258"/>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1"/>
    </row>
    <row r="50" spans="1:131" s="242" customFormat="1" ht="26.25" customHeight="1" x14ac:dyDescent="0.15">
      <c r="A50" s="256">
        <v>23</v>
      </c>
      <c r="B50" s="837"/>
      <c r="C50" s="838"/>
      <c r="D50" s="838"/>
      <c r="E50" s="838"/>
      <c r="F50" s="838"/>
      <c r="G50" s="838"/>
      <c r="H50" s="838"/>
      <c r="I50" s="838"/>
      <c r="J50" s="838"/>
      <c r="K50" s="838"/>
      <c r="L50" s="838"/>
      <c r="M50" s="838"/>
      <c r="N50" s="838"/>
      <c r="O50" s="838"/>
      <c r="P50" s="839"/>
      <c r="Q50" s="913"/>
      <c r="R50" s="914"/>
      <c r="S50" s="914"/>
      <c r="T50" s="914"/>
      <c r="U50" s="914"/>
      <c r="V50" s="914"/>
      <c r="W50" s="914"/>
      <c r="X50" s="914"/>
      <c r="Y50" s="914"/>
      <c r="Z50" s="914"/>
      <c r="AA50" s="914"/>
      <c r="AB50" s="914"/>
      <c r="AC50" s="914"/>
      <c r="AD50" s="914"/>
      <c r="AE50" s="915"/>
      <c r="AF50" s="843"/>
      <c r="AG50" s="844"/>
      <c r="AH50" s="844"/>
      <c r="AI50" s="844"/>
      <c r="AJ50" s="845"/>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47"/>
      <c r="BK50" s="247"/>
      <c r="BL50" s="247"/>
      <c r="BM50" s="247"/>
      <c r="BN50" s="247"/>
      <c r="BO50" s="260"/>
      <c r="BP50" s="260"/>
      <c r="BQ50" s="257">
        <v>44</v>
      </c>
      <c r="BR50" s="258"/>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1"/>
    </row>
    <row r="51" spans="1:131" s="242" customFormat="1" ht="26.25" customHeight="1" x14ac:dyDescent="0.15">
      <c r="A51" s="256">
        <v>24</v>
      </c>
      <c r="B51" s="837"/>
      <c r="C51" s="838"/>
      <c r="D51" s="838"/>
      <c r="E51" s="838"/>
      <c r="F51" s="838"/>
      <c r="G51" s="838"/>
      <c r="H51" s="838"/>
      <c r="I51" s="838"/>
      <c r="J51" s="838"/>
      <c r="K51" s="838"/>
      <c r="L51" s="838"/>
      <c r="M51" s="838"/>
      <c r="N51" s="838"/>
      <c r="O51" s="838"/>
      <c r="P51" s="839"/>
      <c r="Q51" s="913"/>
      <c r="R51" s="914"/>
      <c r="S51" s="914"/>
      <c r="T51" s="914"/>
      <c r="U51" s="914"/>
      <c r="V51" s="914"/>
      <c r="W51" s="914"/>
      <c r="X51" s="914"/>
      <c r="Y51" s="914"/>
      <c r="Z51" s="914"/>
      <c r="AA51" s="914"/>
      <c r="AB51" s="914"/>
      <c r="AC51" s="914"/>
      <c r="AD51" s="914"/>
      <c r="AE51" s="915"/>
      <c r="AF51" s="843"/>
      <c r="AG51" s="844"/>
      <c r="AH51" s="844"/>
      <c r="AI51" s="844"/>
      <c r="AJ51" s="845"/>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47"/>
      <c r="BK51" s="247"/>
      <c r="BL51" s="247"/>
      <c r="BM51" s="247"/>
      <c r="BN51" s="247"/>
      <c r="BO51" s="260"/>
      <c r="BP51" s="260"/>
      <c r="BQ51" s="257">
        <v>45</v>
      </c>
      <c r="BR51" s="258"/>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1"/>
    </row>
    <row r="52" spans="1:131" s="242" customFormat="1" ht="26.25" customHeight="1" x14ac:dyDescent="0.15">
      <c r="A52" s="256">
        <v>25</v>
      </c>
      <c r="B52" s="837"/>
      <c r="C52" s="838"/>
      <c r="D52" s="838"/>
      <c r="E52" s="838"/>
      <c r="F52" s="838"/>
      <c r="G52" s="838"/>
      <c r="H52" s="838"/>
      <c r="I52" s="838"/>
      <c r="J52" s="838"/>
      <c r="K52" s="838"/>
      <c r="L52" s="838"/>
      <c r="M52" s="838"/>
      <c r="N52" s="838"/>
      <c r="O52" s="838"/>
      <c r="P52" s="839"/>
      <c r="Q52" s="913"/>
      <c r="R52" s="914"/>
      <c r="S52" s="914"/>
      <c r="T52" s="914"/>
      <c r="U52" s="914"/>
      <c r="V52" s="914"/>
      <c r="W52" s="914"/>
      <c r="X52" s="914"/>
      <c r="Y52" s="914"/>
      <c r="Z52" s="914"/>
      <c r="AA52" s="914"/>
      <c r="AB52" s="914"/>
      <c r="AC52" s="914"/>
      <c r="AD52" s="914"/>
      <c r="AE52" s="915"/>
      <c r="AF52" s="843"/>
      <c r="AG52" s="844"/>
      <c r="AH52" s="844"/>
      <c r="AI52" s="844"/>
      <c r="AJ52" s="845"/>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47"/>
      <c r="BK52" s="247"/>
      <c r="BL52" s="247"/>
      <c r="BM52" s="247"/>
      <c r="BN52" s="247"/>
      <c r="BO52" s="260"/>
      <c r="BP52" s="260"/>
      <c r="BQ52" s="257">
        <v>46</v>
      </c>
      <c r="BR52" s="258"/>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1"/>
    </row>
    <row r="53" spans="1:131" s="242" customFormat="1" ht="26.25" customHeight="1" x14ac:dyDescent="0.15">
      <c r="A53" s="256">
        <v>26</v>
      </c>
      <c r="B53" s="837"/>
      <c r="C53" s="838"/>
      <c r="D53" s="838"/>
      <c r="E53" s="838"/>
      <c r="F53" s="838"/>
      <c r="G53" s="838"/>
      <c r="H53" s="838"/>
      <c r="I53" s="838"/>
      <c r="J53" s="838"/>
      <c r="K53" s="838"/>
      <c r="L53" s="838"/>
      <c r="M53" s="838"/>
      <c r="N53" s="838"/>
      <c r="O53" s="838"/>
      <c r="P53" s="839"/>
      <c r="Q53" s="913"/>
      <c r="R53" s="914"/>
      <c r="S53" s="914"/>
      <c r="T53" s="914"/>
      <c r="U53" s="914"/>
      <c r="V53" s="914"/>
      <c r="W53" s="914"/>
      <c r="X53" s="914"/>
      <c r="Y53" s="914"/>
      <c r="Z53" s="914"/>
      <c r="AA53" s="914"/>
      <c r="AB53" s="914"/>
      <c r="AC53" s="914"/>
      <c r="AD53" s="914"/>
      <c r="AE53" s="915"/>
      <c r="AF53" s="843"/>
      <c r="AG53" s="844"/>
      <c r="AH53" s="844"/>
      <c r="AI53" s="844"/>
      <c r="AJ53" s="845"/>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47"/>
      <c r="BK53" s="247"/>
      <c r="BL53" s="247"/>
      <c r="BM53" s="247"/>
      <c r="BN53" s="247"/>
      <c r="BO53" s="260"/>
      <c r="BP53" s="260"/>
      <c r="BQ53" s="257">
        <v>47</v>
      </c>
      <c r="BR53" s="258"/>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1"/>
    </row>
    <row r="54" spans="1:131" s="242" customFormat="1" ht="26.25" customHeight="1" x14ac:dyDescent="0.15">
      <c r="A54" s="256">
        <v>27</v>
      </c>
      <c r="B54" s="837"/>
      <c r="C54" s="838"/>
      <c r="D54" s="838"/>
      <c r="E54" s="838"/>
      <c r="F54" s="838"/>
      <c r="G54" s="838"/>
      <c r="H54" s="838"/>
      <c r="I54" s="838"/>
      <c r="J54" s="838"/>
      <c r="K54" s="838"/>
      <c r="L54" s="838"/>
      <c r="M54" s="838"/>
      <c r="N54" s="838"/>
      <c r="O54" s="838"/>
      <c r="P54" s="839"/>
      <c r="Q54" s="913"/>
      <c r="R54" s="914"/>
      <c r="S54" s="914"/>
      <c r="T54" s="914"/>
      <c r="U54" s="914"/>
      <c r="V54" s="914"/>
      <c r="W54" s="914"/>
      <c r="X54" s="914"/>
      <c r="Y54" s="914"/>
      <c r="Z54" s="914"/>
      <c r="AA54" s="914"/>
      <c r="AB54" s="914"/>
      <c r="AC54" s="914"/>
      <c r="AD54" s="914"/>
      <c r="AE54" s="915"/>
      <c r="AF54" s="843"/>
      <c r="AG54" s="844"/>
      <c r="AH54" s="844"/>
      <c r="AI54" s="844"/>
      <c r="AJ54" s="845"/>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47"/>
      <c r="BK54" s="247"/>
      <c r="BL54" s="247"/>
      <c r="BM54" s="247"/>
      <c r="BN54" s="247"/>
      <c r="BO54" s="260"/>
      <c r="BP54" s="260"/>
      <c r="BQ54" s="257">
        <v>48</v>
      </c>
      <c r="BR54" s="258"/>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1"/>
    </row>
    <row r="55" spans="1:131" s="242" customFormat="1" ht="26.25" customHeight="1" x14ac:dyDescent="0.15">
      <c r="A55" s="256">
        <v>28</v>
      </c>
      <c r="B55" s="837"/>
      <c r="C55" s="838"/>
      <c r="D55" s="838"/>
      <c r="E55" s="838"/>
      <c r="F55" s="838"/>
      <c r="G55" s="838"/>
      <c r="H55" s="838"/>
      <c r="I55" s="838"/>
      <c r="J55" s="838"/>
      <c r="K55" s="838"/>
      <c r="L55" s="838"/>
      <c r="M55" s="838"/>
      <c r="N55" s="838"/>
      <c r="O55" s="838"/>
      <c r="P55" s="839"/>
      <c r="Q55" s="913"/>
      <c r="R55" s="914"/>
      <c r="S55" s="914"/>
      <c r="T55" s="914"/>
      <c r="U55" s="914"/>
      <c r="V55" s="914"/>
      <c r="W55" s="914"/>
      <c r="X55" s="914"/>
      <c r="Y55" s="914"/>
      <c r="Z55" s="914"/>
      <c r="AA55" s="914"/>
      <c r="AB55" s="914"/>
      <c r="AC55" s="914"/>
      <c r="AD55" s="914"/>
      <c r="AE55" s="915"/>
      <c r="AF55" s="843"/>
      <c r="AG55" s="844"/>
      <c r="AH55" s="844"/>
      <c r="AI55" s="844"/>
      <c r="AJ55" s="845"/>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47"/>
      <c r="BK55" s="247"/>
      <c r="BL55" s="247"/>
      <c r="BM55" s="247"/>
      <c r="BN55" s="247"/>
      <c r="BO55" s="260"/>
      <c r="BP55" s="260"/>
      <c r="BQ55" s="257">
        <v>49</v>
      </c>
      <c r="BR55" s="258"/>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1"/>
    </row>
    <row r="56" spans="1:131" s="242" customFormat="1" ht="26.25" customHeight="1" x14ac:dyDescent="0.15">
      <c r="A56" s="256">
        <v>29</v>
      </c>
      <c r="B56" s="837"/>
      <c r="C56" s="838"/>
      <c r="D56" s="838"/>
      <c r="E56" s="838"/>
      <c r="F56" s="838"/>
      <c r="G56" s="838"/>
      <c r="H56" s="838"/>
      <c r="I56" s="838"/>
      <c r="J56" s="838"/>
      <c r="K56" s="838"/>
      <c r="L56" s="838"/>
      <c r="M56" s="838"/>
      <c r="N56" s="838"/>
      <c r="O56" s="838"/>
      <c r="P56" s="839"/>
      <c r="Q56" s="913"/>
      <c r="R56" s="914"/>
      <c r="S56" s="914"/>
      <c r="T56" s="914"/>
      <c r="U56" s="914"/>
      <c r="V56" s="914"/>
      <c r="W56" s="914"/>
      <c r="X56" s="914"/>
      <c r="Y56" s="914"/>
      <c r="Z56" s="914"/>
      <c r="AA56" s="914"/>
      <c r="AB56" s="914"/>
      <c r="AC56" s="914"/>
      <c r="AD56" s="914"/>
      <c r="AE56" s="915"/>
      <c r="AF56" s="843"/>
      <c r="AG56" s="844"/>
      <c r="AH56" s="844"/>
      <c r="AI56" s="844"/>
      <c r="AJ56" s="845"/>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47"/>
      <c r="BK56" s="247"/>
      <c r="BL56" s="247"/>
      <c r="BM56" s="247"/>
      <c r="BN56" s="247"/>
      <c r="BO56" s="260"/>
      <c r="BP56" s="260"/>
      <c r="BQ56" s="257">
        <v>50</v>
      </c>
      <c r="BR56" s="258"/>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1"/>
    </row>
    <row r="57" spans="1:131" s="242" customFormat="1" ht="26.25" customHeight="1" x14ac:dyDescent="0.15">
      <c r="A57" s="256">
        <v>30</v>
      </c>
      <c r="B57" s="837"/>
      <c r="C57" s="838"/>
      <c r="D57" s="838"/>
      <c r="E57" s="838"/>
      <c r="F57" s="838"/>
      <c r="G57" s="838"/>
      <c r="H57" s="838"/>
      <c r="I57" s="838"/>
      <c r="J57" s="838"/>
      <c r="K57" s="838"/>
      <c r="L57" s="838"/>
      <c r="M57" s="838"/>
      <c r="N57" s="838"/>
      <c r="O57" s="838"/>
      <c r="P57" s="839"/>
      <c r="Q57" s="913"/>
      <c r="R57" s="914"/>
      <c r="S57" s="914"/>
      <c r="T57" s="914"/>
      <c r="U57" s="914"/>
      <c r="V57" s="914"/>
      <c r="W57" s="914"/>
      <c r="X57" s="914"/>
      <c r="Y57" s="914"/>
      <c r="Z57" s="914"/>
      <c r="AA57" s="914"/>
      <c r="AB57" s="914"/>
      <c r="AC57" s="914"/>
      <c r="AD57" s="914"/>
      <c r="AE57" s="915"/>
      <c r="AF57" s="843"/>
      <c r="AG57" s="844"/>
      <c r="AH57" s="844"/>
      <c r="AI57" s="844"/>
      <c r="AJ57" s="845"/>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47"/>
      <c r="BK57" s="247"/>
      <c r="BL57" s="247"/>
      <c r="BM57" s="247"/>
      <c r="BN57" s="247"/>
      <c r="BO57" s="260"/>
      <c r="BP57" s="260"/>
      <c r="BQ57" s="257">
        <v>51</v>
      </c>
      <c r="BR57" s="258"/>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1"/>
    </row>
    <row r="58" spans="1:131" s="242" customFormat="1" ht="26.25" customHeight="1" x14ac:dyDescent="0.15">
      <c r="A58" s="256">
        <v>31</v>
      </c>
      <c r="B58" s="837"/>
      <c r="C58" s="838"/>
      <c r="D58" s="838"/>
      <c r="E58" s="838"/>
      <c r="F58" s="838"/>
      <c r="G58" s="838"/>
      <c r="H58" s="838"/>
      <c r="I58" s="838"/>
      <c r="J58" s="838"/>
      <c r="K58" s="838"/>
      <c r="L58" s="838"/>
      <c r="M58" s="838"/>
      <c r="N58" s="838"/>
      <c r="O58" s="838"/>
      <c r="P58" s="839"/>
      <c r="Q58" s="913"/>
      <c r="R58" s="914"/>
      <c r="S58" s="914"/>
      <c r="T58" s="914"/>
      <c r="U58" s="914"/>
      <c r="V58" s="914"/>
      <c r="W58" s="914"/>
      <c r="X58" s="914"/>
      <c r="Y58" s="914"/>
      <c r="Z58" s="914"/>
      <c r="AA58" s="914"/>
      <c r="AB58" s="914"/>
      <c r="AC58" s="914"/>
      <c r="AD58" s="914"/>
      <c r="AE58" s="915"/>
      <c r="AF58" s="843"/>
      <c r="AG58" s="844"/>
      <c r="AH58" s="844"/>
      <c r="AI58" s="844"/>
      <c r="AJ58" s="845"/>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47"/>
      <c r="BK58" s="247"/>
      <c r="BL58" s="247"/>
      <c r="BM58" s="247"/>
      <c r="BN58" s="247"/>
      <c r="BO58" s="260"/>
      <c r="BP58" s="260"/>
      <c r="BQ58" s="257">
        <v>52</v>
      </c>
      <c r="BR58" s="258"/>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1"/>
    </row>
    <row r="59" spans="1:131" s="242" customFormat="1" ht="26.25" customHeight="1" x14ac:dyDescent="0.15">
      <c r="A59" s="256">
        <v>32</v>
      </c>
      <c r="B59" s="837"/>
      <c r="C59" s="838"/>
      <c r="D59" s="838"/>
      <c r="E59" s="838"/>
      <c r="F59" s="838"/>
      <c r="G59" s="838"/>
      <c r="H59" s="838"/>
      <c r="I59" s="838"/>
      <c r="J59" s="838"/>
      <c r="K59" s="838"/>
      <c r="L59" s="838"/>
      <c r="M59" s="838"/>
      <c r="N59" s="838"/>
      <c r="O59" s="838"/>
      <c r="P59" s="839"/>
      <c r="Q59" s="913"/>
      <c r="R59" s="914"/>
      <c r="S59" s="914"/>
      <c r="T59" s="914"/>
      <c r="U59" s="914"/>
      <c r="V59" s="914"/>
      <c r="W59" s="914"/>
      <c r="X59" s="914"/>
      <c r="Y59" s="914"/>
      <c r="Z59" s="914"/>
      <c r="AA59" s="914"/>
      <c r="AB59" s="914"/>
      <c r="AC59" s="914"/>
      <c r="AD59" s="914"/>
      <c r="AE59" s="915"/>
      <c r="AF59" s="843"/>
      <c r="AG59" s="844"/>
      <c r="AH59" s="844"/>
      <c r="AI59" s="844"/>
      <c r="AJ59" s="845"/>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47"/>
      <c r="BK59" s="247"/>
      <c r="BL59" s="247"/>
      <c r="BM59" s="247"/>
      <c r="BN59" s="247"/>
      <c r="BO59" s="260"/>
      <c r="BP59" s="260"/>
      <c r="BQ59" s="257">
        <v>53</v>
      </c>
      <c r="BR59" s="258"/>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1"/>
    </row>
    <row r="60" spans="1:131" s="242" customFormat="1" ht="26.25" customHeight="1" x14ac:dyDescent="0.15">
      <c r="A60" s="256">
        <v>33</v>
      </c>
      <c r="B60" s="837"/>
      <c r="C60" s="838"/>
      <c r="D60" s="838"/>
      <c r="E60" s="838"/>
      <c r="F60" s="838"/>
      <c r="G60" s="838"/>
      <c r="H60" s="838"/>
      <c r="I60" s="838"/>
      <c r="J60" s="838"/>
      <c r="K60" s="838"/>
      <c r="L60" s="838"/>
      <c r="M60" s="838"/>
      <c r="N60" s="838"/>
      <c r="O60" s="838"/>
      <c r="P60" s="839"/>
      <c r="Q60" s="913"/>
      <c r="R60" s="914"/>
      <c r="S60" s="914"/>
      <c r="T60" s="914"/>
      <c r="U60" s="914"/>
      <c r="V60" s="914"/>
      <c r="W60" s="914"/>
      <c r="X60" s="914"/>
      <c r="Y60" s="914"/>
      <c r="Z60" s="914"/>
      <c r="AA60" s="914"/>
      <c r="AB60" s="914"/>
      <c r="AC60" s="914"/>
      <c r="AD60" s="914"/>
      <c r="AE60" s="915"/>
      <c r="AF60" s="843"/>
      <c r="AG60" s="844"/>
      <c r="AH60" s="844"/>
      <c r="AI60" s="844"/>
      <c r="AJ60" s="845"/>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47"/>
      <c r="BK60" s="247"/>
      <c r="BL60" s="247"/>
      <c r="BM60" s="247"/>
      <c r="BN60" s="247"/>
      <c r="BO60" s="260"/>
      <c r="BP60" s="260"/>
      <c r="BQ60" s="257">
        <v>54</v>
      </c>
      <c r="BR60" s="258"/>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1"/>
    </row>
    <row r="61" spans="1:131" s="242" customFormat="1" ht="26.25" customHeight="1" thickBot="1" x14ac:dyDescent="0.2">
      <c r="A61" s="256">
        <v>34</v>
      </c>
      <c r="B61" s="837"/>
      <c r="C61" s="838"/>
      <c r="D61" s="838"/>
      <c r="E61" s="838"/>
      <c r="F61" s="838"/>
      <c r="G61" s="838"/>
      <c r="H61" s="838"/>
      <c r="I61" s="838"/>
      <c r="J61" s="838"/>
      <c r="K61" s="838"/>
      <c r="L61" s="838"/>
      <c r="M61" s="838"/>
      <c r="N61" s="838"/>
      <c r="O61" s="838"/>
      <c r="P61" s="839"/>
      <c r="Q61" s="913"/>
      <c r="R61" s="914"/>
      <c r="S61" s="914"/>
      <c r="T61" s="914"/>
      <c r="U61" s="914"/>
      <c r="V61" s="914"/>
      <c r="W61" s="914"/>
      <c r="X61" s="914"/>
      <c r="Y61" s="914"/>
      <c r="Z61" s="914"/>
      <c r="AA61" s="914"/>
      <c r="AB61" s="914"/>
      <c r="AC61" s="914"/>
      <c r="AD61" s="914"/>
      <c r="AE61" s="915"/>
      <c r="AF61" s="843"/>
      <c r="AG61" s="844"/>
      <c r="AH61" s="844"/>
      <c r="AI61" s="844"/>
      <c r="AJ61" s="845"/>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47"/>
      <c r="BK61" s="247"/>
      <c r="BL61" s="247"/>
      <c r="BM61" s="247"/>
      <c r="BN61" s="247"/>
      <c r="BO61" s="260"/>
      <c r="BP61" s="260"/>
      <c r="BQ61" s="257">
        <v>55</v>
      </c>
      <c r="BR61" s="258"/>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1"/>
    </row>
    <row r="62" spans="1:131" s="242" customFormat="1" ht="26.25" customHeight="1" x14ac:dyDescent="0.15">
      <c r="A62" s="256">
        <v>35</v>
      </c>
      <c r="B62" s="837"/>
      <c r="C62" s="838"/>
      <c r="D62" s="838"/>
      <c r="E62" s="838"/>
      <c r="F62" s="838"/>
      <c r="G62" s="838"/>
      <c r="H62" s="838"/>
      <c r="I62" s="838"/>
      <c r="J62" s="838"/>
      <c r="K62" s="838"/>
      <c r="L62" s="838"/>
      <c r="M62" s="838"/>
      <c r="N62" s="838"/>
      <c r="O62" s="838"/>
      <c r="P62" s="839"/>
      <c r="Q62" s="913"/>
      <c r="R62" s="914"/>
      <c r="S62" s="914"/>
      <c r="T62" s="914"/>
      <c r="U62" s="914"/>
      <c r="V62" s="914"/>
      <c r="W62" s="914"/>
      <c r="X62" s="914"/>
      <c r="Y62" s="914"/>
      <c r="Z62" s="914"/>
      <c r="AA62" s="914"/>
      <c r="AB62" s="914"/>
      <c r="AC62" s="914"/>
      <c r="AD62" s="914"/>
      <c r="AE62" s="915"/>
      <c r="AF62" s="843"/>
      <c r="AG62" s="844"/>
      <c r="AH62" s="844"/>
      <c r="AI62" s="844"/>
      <c r="AJ62" s="845"/>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8"/>
      <c r="BL62" s="888"/>
      <c r="BM62" s="888"/>
      <c r="BN62" s="889"/>
      <c r="BO62" s="260"/>
      <c r="BP62" s="260"/>
      <c r="BQ62" s="257">
        <v>56</v>
      </c>
      <c r="BR62" s="258"/>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1"/>
    </row>
    <row r="63" spans="1:131" s="242" customFormat="1" ht="26.25" customHeight="1" thickBot="1" x14ac:dyDescent="0.2">
      <c r="A63" s="259" t="s">
        <v>391</v>
      </c>
      <c r="B63" s="872" t="s">
        <v>415</v>
      </c>
      <c r="C63" s="873"/>
      <c r="D63" s="873"/>
      <c r="E63" s="873"/>
      <c r="F63" s="873"/>
      <c r="G63" s="873"/>
      <c r="H63" s="873"/>
      <c r="I63" s="873"/>
      <c r="J63" s="873"/>
      <c r="K63" s="873"/>
      <c r="L63" s="873"/>
      <c r="M63" s="873"/>
      <c r="N63" s="873"/>
      <c r="O63" s="873"/>
      <c r="P63" s="874"/>
      <c r="Q63" s="918"/>
      <c r="R63" s="919"/>
      <c r="S63" s="919"/>
      <c r="T63" s="919"/>
      <c r="U63" s="919"/>
      <c r="V63" s="919"/>
      <c r="W63" s="919"/>
      <c r="X63" s="919"/>
      <c r="Y63" s="919"/>
      <c r="Z63" s="919"/>
      <c r="AA63" s="919"/>
      <c r="AB63" s="919"/>
      <c r="AC63" s="919"/>
      <c r="AD63" s="919"/>
      <c r="AE63" s="920"/>
      <c r="AF63" s="921">
        <v>1040</v>
      </c>
      <c r="AG63" s="922"/>
      <c r="AH63" s="922"/>
      <c r="AI63" s="922"/>
      <c r="AJ63" s="923"/>
      <c r="AK63" s="924"/>
      <c r="AL63" s="919"/>
      <c r="AM63" s="919"/>
      <c r="AN63" s="919"/>
      <c r="AO63" s="919"/>
      <c r="AP63" s="922">
        <v>15726</v>
      </c>
      <c r="AQ63" s="922"/>
      <c r="AR63" s="922"/>
      <c r="AS63" s="922"/>
      <c r="AT63" s="922"/>
      <c r="AU63" s="922">
        <v>11421</v>
      </c>
      <c r="AV63" s="922"/>
      <c r="AW63" s="922"/>
      <c r="AX63" s="922"/>
      <c r="AY63" s="922"/>
      <c r="AZ63" s="926"/>
      <c r="BA63" s="926"/>
      <c r="BB63" s="926"/>
      <c r="BC63" s="926"/>
      <c r="BD63" s="926"/>
      <c r="BE63" s="927"/>
      <c r="BF63" s="927"/>
      <c r="BG63" s="927"/>
      <c r="BH63" s="927"/>
      <c r="BI63" s="928"/>
      <c r="BJ63" s="929" t="s">
        <v>416</v>
      </c>
      <c r="BK63" s="930"/>
      <c r="BL63" s="930"/>
      <c r="BM63" s="930"/>
      <c r="BN63" s="931"/>
      <c r="BO63" s="260"/>
      <c r="BP63" s="260"/>
      <c r="BQ63" s="257">
        <v>57</v>
      </c>
      <c r="BR63" s="258"/>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1"/>
    </row>
    <row r="65" spans="1:131" s="242" customFormat="1" ht="26.25" customHeight="1" thickBot="1" x14ac:dyDescent="0.2">
      <c r="A65" s="247" t="s">
        <v>417</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1"/>
    </row>
    <row r="66" spans="1:131" s="242" customFormat="1" ht="26.25" customHeight="1" x14ac:dyDescent="0.15">
      <c r="A66" s="822" t="s">
        <v>418</v>
      </c>
      <c r="B66" s="823"/>
      <c r="C66" s="823"/>
      <c r="D66" s="823"/>
      <c r="E66" s="823"/>
      <c r="F66" s="823"/>
      <c r="G66" s="823"/>
      <c r="H66" s="823"/>
      <c r="I66" s="823"/>
      <c r="J66" s="823"/>
      <c r="K66" s="823"/>
      <c r="L66" s="823"/>
      <c r="M66" s="823"/>
      <c r="N66" s="823"/>
      <c r="O66" s="823"/>
      <c r="P66" s="824"/>
      <c r="Q66" s="799" t="s">
        <v>419</v>
      </c>
      <c r="R66" s="800"/>
      <c r="S66" s="800"/>
      <c r="T66" s="800"/>
      <c r="U66" s="801"/>
      <c r="V66" s="799" t="s">
        <v>420</v>
      </c>
      <c r="W66" s="800"/>
      <c r="X66" s="800"/>
      <c r="Y66" s="800"/>
      <c r="Z66" s="801"/>
      <c r="AA66" s="799" t="s">
        <v>421</v>
      </c>
      <c r="AB66" s="800"/>
      <c r="AC66" s="800"/>
      <c r="AD66" s="800"/>
      <c r="AE66" s="801"/>
      <c r="AF66" s="932" t="s">
        <v>422</v>
      </c>
      <c r="AG66" s="895"/>
      <c r="AH66" s="895"/>
      <c r="AI66" s="895"/>
      <c r="AJ66" s="933"/>
      <c r="AK66" s="799" t="s">
        <v>423</v>
      </c>
      <c r="AL66" s="823"/>
      <c r="AM66" s="823"/>
      <c r="AN66" s="823"/>
      <c r="AO66" s="824"/>
      <c r="AP66" s="799" t="s">
        <v>424</v>
      </c>
      <c r="AQ66" s="800"/>
      <c r="AR66" s="800"/>
      <c r="AS66" s="800"/>
      <c r="AT66" s="801"/>
      <c r="AU66" s="799" t="s">
        <v>425</v>
      </c>
      <c r="AV66" s="800"/>
      <c r="AW66" s="800"/>
      <c r="AX66" s="800"/>
      <c r="AY66" s="801"/>
      <c r="AZ66" s="799" t="s">
        <v>376</v>
      </c>
      <c r="BA66" s="800"/>
      <c r="BB66" s="800"/>
      <c r="BC66" s="800"/>
      <c r="BD66" s="811"/>
      <c r="BE66" s="260"/>
      <c r="BF66" s="260"/>
      <c r="BG66" s="260"/>
      <c r="BH66" s="260"/>
      <c r="BI66" s="260"/>
      <c r="BJ66" s="260"/>
      <c r="BK66" s="260"/>
      <c r="BL66" s="260"/>
      <c r="BM66" s="260"/>
      <c r="BN66" s="260"/>
      <c r="BO66" s="260"/>
      <c r="BP66" s="260"/>
      <c r="BQ66" s="257">
        <v>60</v>
      </c>
      <c r="BR66" s="262"/>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1"/>
    </row>
    <row r="67" spans="1:131" s="242"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4"/>
      <c r="AG67" s="898"/>
      <c r="AH67" s="898"/>
      <c r="AI67" s="898"/>
      <c r="AJ67" s="935"/>
      <c r="AK67" s="936"/>
      <c r="AL67" s="826"/>
      <c r="AM67" s="826"/>
      <c r="AN67" s="826"/>
      <c r="AO67" s="827"/>
      <c r="AP67" s="802"/>
      <c r="AQ67" s="803"/>
      <c r="AR67" s="803"/>
      <c r="AS67" s="803"/>
      <c r="AT67" s="804"/>
      <c r="AU67" s="802"/>
      <c r="AV67" s="803"/>
      <c r="AW67" s="803"/>
      <c r="AX67" s="803"/>
      <c r="AY67" s="804"/>
      <c r="AZ67" s="802"/>
      <c r="BA67" s="803"/>
      <c r="BB67" s="803"/>
      <c r="BC67" s="803"/>
      <c r="BD67" s="812"/>
      <c r="BE67" s="260"/>
      <c r="BF67" s="260"/>
      <c r="BG67" s="260"/>
      <c r="BH67" s="260"/>
      <c r="BI67" s="260"/>
      <c r="BJ67" s="260"/>
      <c r="BK67" s="260"/>
      <c r="BL67" s="260"/>
      <c r="BM67" s="260"/>
      <c r="BN67" s="260"/>
      <c r="BO67" s="260"/>
      <c r="BP67" s="260"/>
      <c r="BQ67" s="257">
        <v>61</v>
      </c>
      <c r="BR67" s="262"/>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1"/>
    </row>
    <row r="68" spans="1:131" s="242" customFormat="1" ht="26.25" customHeight="1" thickTop="1" x14ac:dyDescent="0.15">
      <c r="A68" s="253">
        <v>1</v>
      </c>
      <c r="B68" s="949" t="s">
        <v>593</v>
      </c>
      <c r="C68" s="950"/>
      <c r="D68" s="950"/>
      <c r="E68" s="950"/>
      <c r="F68" s="950"/>
      <c r="G68" s="950"/>
      <c r="H68" s="950"/>
      <c r="I68" s="950"/>
      <c r="J68" s="950"/>
      <c r="K68" s="950"/>
      <c r="L68" s="950"/>
      <c r="M68" s="950"/>
      <c r="N68" s="950"/>
      <c r="O68" s="950"/>
      <c r="P68" s="951"/>
      <c r="Q68" s="952">
        <v>92</v>
      </c>
      <c r="R68" s="946"/>
      <c r="S68" s="946"/>
      <c r="T68" s="946"/>
      <c r="U68" s="946"/>
      <c r="V68" s="946">
        <v>86</v>
      </c>
      <c r="W68" s="946"/>
      <c r="X68" s="946"/>
      <c r="Y68" s="946"/>
      <c r="Z68" s="946"/>
      <c r="AA68" s="946">
        <v>6</v>
      </c>
      <c r="AB68" s="946"/>
      <c r="AC68" s="946"/>
      <c r="AD68" s="946"/>
      <c r="AE68" s="946"/>
      <c r="AF68" s="946">
        <v>6</v>
      </c>
      <c r="AG68" s="946"/>
      <c r="AH68" s="946"/>
      <c r="AI68" s="946"/>
      <c r="AJ68" s="946"/>
      <c r="AK68" s="946" t="s">
        <v>604</v>
      </c>
      <c r="AL68" s="946"/>
      <c r="AM68" s="946"/>
      <c r="AN68" s="946"/>
      <c r="AO68" s="946"/>
      <c r="AP68" s="946">
        <v>28</v>
      </c>
      <c r="AQ68" s="946"/>
      <c r="AR68" s="946"/>
      <c r="AS68" s="946"/>
      <c r="AT68" s="946"/>
      <c r="AU68" s="946" t="s">
        <v>604</v>
      </c>
      <c r="AV68" s="946"/>
      <c r="AW68" s="946"/>
      <c r="AX68" s="946"/>
      <c r="AY68" s="946"/>
      <c r="AZ68" s="947"/>
      <c r="BA68" s="947"/>
      <c r="BB68" s="947"/>
      <c r="BC68" s="947"/>
      <c r="BD68" s="948"/>
      <c r="BE68" s="260"/>
      <c r="BF68" s="260"/>
      <c r="BG68" s="260"/>
      <c r="BH68" s="260"/>
      <c r="BI68" s="260"/>
      <c r="BJ68" s="260"/>
      <c r="BK68" s="260"/>
      <c r="BL68" s="260"/>
      <c r="BM68" s="260"/>
      <c r="BN68" s="260"/>
      <c r="BO68" s="260"/>
      <c r="BP68" s="260"/>
      <c r="BQ68" s="257">
        <v>62</v>
      </c>
      <c r="BR68" s="262"/>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1"/>
    </row>
    <row r="69" spans="1:131" s="242" customFormat="1" ht="26.25" customHeight="1" x14ac:dyDescent="0.15">
      <c r="A69" s="256">
        <v>2</v>
      </c>
      <c r="B69" s="953" t="s">
        <v>594</v>
      </c>
      <c r="C69" s="954"/>
      <c r="D69" s="954"/>
      <c r="E69" s="954"/>
      <c r="F69" s="954"/>
      <c r="G69" s="954"/>
      <c r="H69" s="954"/>
      <c r="I69" s="954"/>
      <c r="J69" s="954"/>
      <c r="K69" s="954"/>
      <c r="L69" s="954"/>
      <c r="M69" s="954"/>
      <c r="N69" s="954"/>
      <c r="O69" s="954"/>
      <c r="P69" s="955"/>
      <c r="Q69" s="956">
        <v>907</v>
      </c>
      <c r="R69" s="911"/>
      <c r="S69" s="911"/>
      <c r="T69" s="911"/>
      <c r="U69" s="911"/>
      <c r="V69" s="911">
        <v>890</v>
      </c>
      <c r="W69" s="911"/>
      <c r="X69" s="911"/>
      <c r="Y69" s="911"/>
      <c r="Z69" s="911"/>
      <c r="AA69" s="911">
        <v>18</v>
      </c>
      <c r="AB69" s="911"/>
      <c r="AC69" s="911"/>
      <c r="AD69" s="911"/>
      <c r="AE69" s="911"/>
      <c r="AF69" s="911">
        <v>18</v>
      </c>
      <c r="AG69" s="911"/>
      <c r="AH69" s="911"/>
      <c r="AI69" s="911"/>
      <c r="AJ69" s="911"/>
      <c r="AK69" s="911" t="s">
        <v>604</v>
      </c>
      <c r="AL69" s="911"/>
      <c r="AM69" s="911"/>
      <c r="AN69" s="911"/>
      <c r="AO69" s="911"/>
      <c r="AP69" s="911">
        <v>480</v>
      </c>
      <c r="AQ69" s="911"/>
      <c r="AR69" s="911"/>
      <c r="AS69" s="911"/>
      <c r="AT69" s="911"/>
      <c r="AU69" s="911">
        <v>239</v>
      </c>
      <c r="AV69" s="911"/>
      <c r="AW69" s="911"/>
      <c r="AX69" s="911"/>
      <c r="AY69" s="911"/>
      <c r="AZ69" s="957"/>
      <c r="BA69" s="957"/>
      <c r="BB69" s="957"/>
      <c r="BC69" s="957"/>
      <c r="BD69" s="958"/>
      <c r="BE69" s="260"/>
      <c r="BF69" s="260"/>
      <c r="BG69" s="260"/>
      <c r="BH69" s="260"/>
      <c r="BI69" s="260"/>
      <c r="BJ69" s="260"/>
      <c r="BK69" s="260"/>
      <c r="BL69" s="260"/>
      <c r="BM69" s="260"/>
      <c r="BN69" s="260"/>
      <c r="BO69" s="260"/>
      <c r="BP69" s="260"/>
      <c r="BQ69" s="257">
        <v>63</v>
      </c>
      <c r="BR69" s="262"/>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1"/>
    </row>
    <row r="70" spans="1:131" s="242" customFormat="1" ht="26.25" customHeight="1" x14ac:dyDescent="0.15">
      <c r="A70" s="256">
        <v>3</v>
      </c>
      <c r="B70" s="953" t="s">
        <v>595</v>
      </c>
      <c r="C70" s="954"/>
      <c r="D70" s="954"/>
      <c r="E70" s="954"/>
      <c r="F70" s="954"/>
      <c r="G70" s="954"/>
      <c r="H70" s="954"/>
      <c r="I70" s="954"/>
      <c r="J70" s="954"/>
      <c r="K70" s="954"/>
      <c r="L70" s="954"/>
      <c r="M70" s="954"/>
      <c r="N70" s="954"/>
      <c r="O70" s="954"/>
      <c r="P70" s="955"/>
      <c r="Q70" s="956">
        <v>1074</v>
      </c>
      <c r="R70" s="911"/>
      <c r="S70" s="911"/>
      <c r="T70" s="911"/>
      <c r="U70" s="911"/>
      <c r="V70" s="911">
        <v>826</v>
      </c>
      <c r="W70" s="911"/>
      <c r="X70" s="911"/>
      <c r="Y70" s="911"/>
      <c r="Z70" s="911"/>
      <c r="AA70" s="911">
        <v>249</v>
      </c>
      <c r="AB70" s="911"/>
      <c r="AC70" s="911"/>
      <c r="AD70" s="911"/>
      <c r="AE70" s="911"/>
      <c r="AF70" s="911">
        <v>249</v>
      </c>
      <c r="AG70" s="911"/>
      <c r="AH70" s="911"/>
      <c r="AI70" s="911"/>
      <c r="AJ70" s="911"/>
      <c r="AK70" s="911">
        <v>183</v>
      </c>
      <c r="AL70" s="911"/>
      <c r="AM70" s="911"/>
      <c r="AN70" s="911"/>
      <c r="AO70" s="911"/>
      <c r="AP70" s="911" t="s">
        <v>604</v>
      </c>
      <c r="AQ70" s="911"/>
      <c r="AR70" s="911"/>
      <c r="AS70" s="911"/>
      <c r="AT70" s="911"/>
      <c r="AU70" s="911" t="s">
        <v>604</v>
      </c>
      <c r="AV70" s="911"/>
      <c r="AW70" s="911"/>
      <c r="AX70" s="911"/>
      <c r="AY70" s="911"/>
      <c r="AZ70" s="957"/>
      <c r="BA70" s="957"/>
      <c r="BB70" s="957"/>
      <c r="BC70" s="957"/>
      <c r="BD70" s="958"/>
      <c r="BE70" s="260"/>
      <c r="BF70" s="260"/>
      <c r="BG70" s="260"/>
      <c r="BH70" s="260"/>
      <c r="BI70" s="260"/>
      <c r="BJ70" s="260"/>
      <c r="BK70" s="260"/>
      <c r="BL70" s="260"/>
      <c r="BM70" s="260"/>
      <c r="BN70" s="260"/>
      <c r="BO70" s="260"/>
      <c r="BP70" s="260"/>
      <c r="BQ70" s="257">
        <v>64</v>
      </c>
      <c r="BR70" s="262"/>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1"/>
    </row>
    <row r="71" spans="1:131" s="242" customFormat="1" ht="26.25" customHeight="1" x14ac:dyDescent="0.15">
      <c r="A71" s="256">
        <v>4</v>
      </c>
      <c r="B71" s="953" t="s">
        <v>596</v>
      </c>
      <c r="C71" s="954"/>
      <c r="D71" s="954"/>
      <c r="E71" s="954"/>
      <c r="F71" s="954"/>
      <c r="G71" s="954"/>
      <c r="H71" s="954"/>
      <c r="I71" s="954"/>
      <c r="J71" s="954"/>
      <c r="K71" s="954"/>
      <c r="L71" s="954"/>
      <c r="M71" s="954"/>
      <c r="N71" s="954"/>
      <c r="O71" s="954"/>
      <c r="P71" s="955"/>
      <c r="Q71" s="956">
        <v>357944</v>
      </c>
      <c r="R71" s="911"/>
      <c r="S71" s="911"/>
      <c r="T71" s="911"/>
      <c r="U71" s="911"/>
      <c r="V71" s="911">
        <v>348354</v>
      </c>
      <c r="W71" s="911"/>
      <c r="X71" s="911"/>
      <c r="Y71" s="911"/>
      <c r="Z71" s="911"/>
      <c r="AA71" s="911">
        <v>9591</v>
      </c>
      <c r="AB71" s="911"/>
      <c r="AC71" s="911"/>
      <c r="AD71" s="911"/>
      <c r="AE71" s="911"/>
      <c r="AF71" s="911">
        <v>9591</v>
      </c>
      <c r="AG71" s="911"/>
      <c r="AH71" s="911"/>
      <c r="AI71" s="911"/>
      <c r="AJ71" s="911"/>
      <c r="AK71" s="911">
        <v>0</v>
      </c>
      <c r="AL71" s="911"/>
      <c r="AM71" s="911"/>
      <c r="AN71" s="911"/>
      <c r="AO71" s="911"/>
      <c r="AP71" s="911" t="s">
        <v>604</v>
      </c>
      <c r="AQ71" s="911"/>
      <c r="AR71" s="911"/>
      <c r="AS71" s="911"/>
      <c r="AT71" s="911"/>
      <c r="AU71" s="911" t="s">
        <v>604</v>
      </c>
      <c r="AV71" s="911"/>
      <c r="AW71" s="911"/>
      <c r="AX71" s="911"/>
      <c r="AY71" s="911"/>
      <c r="AZ71" s="957"/>
      <c r="BA71" s="957"/>
      <c r="BB71" s="957"/>
      <c r="BC71" s="957"/>
      <c r="BD71" s="958"/>
      <c r="BE71" s="260"/>
      <c r="BF71" s="260"/>
      <c r="BG71" s="260"/>
      <c r="BH71" s="260"/>
      <c r="BI71" s="260"/>
      <c r="BJ71" s="260"/>
      <c r="BK71" s="260"/>
      <c r="BL71" s="260"/>
      <c r="BM71" s="260"/>
      <c r="BN71" s="260"/>
      <c r="BO71" s="260"/>
      <c r="BP71" s="260"/>
      <c r="BQ71" s="257">
        <v>65</v>
      </c>
      <c r="BR71" s="262"/>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1"/>
    </row>
    <row r="72" spans="1:131" s="242" customFormat="1" ht="26.25" customHeight="1" x14ac:dyDescent="0.15">
      <c r="A72" s="256">
        <v>5</v>
      </c>
      <c r="B72" s="953" t="s">
        <v>597</v>
      </c>
      <c r="C72" s="954"/>
      <c r="D72" s="954"/>
      <c r="E72" s="954"/>
      <c r="F72" s="954"/>
      <c r="G72" s="954"/>
      <c r="H72" s="954"/>
      <c r="I72" s="954"/>
      <c r="J72" s="954"/>
      <c r="K72" s="954"/>
      <c r="L72" s="954"/>
      <c r="M72" s="954"/>
      <c r="N72" s="954"/>
      <c r="O72" s="954"/>
      <c r="P72" s="955"/>
      <c r="Q72" s="956">
        <v>3</v>
      </c>
      <c r="R72" s="911"/>
      <c r="S72" s="911"/>
      <c r="T72" s="911"/>
      <c r="U72" s="911"/>
      <c r="V72" s="911">
        <v>1</v>
      </c>
      <c r="W72" s="911"/>
      <c r="X72" s="911"/>
      <c r="Y72" s="911"/>
      <c r="Z72" s="911"/>
      <c r="AA72" s="911">
        <v>2</v>
      </c>
      <c r="AB72" s="911"/>
      <c r="AC72" s="911"/>
      <c r="AD72" s="911"/>
      <c r="AE72" s="911"/>
      <c r="AF72" s="911">
        <v>2</v>
      </c>
      <c r="AG72" s="911"/>
      <c r="AH72" s="911"/>
      <c r="AI72" s="911"/>
      <c r="AJ72" s="911"/>
      <c r="AK72" s="911" t="s">
        <v>605</v>
      </c>
      <c r="AL72" s="911"/>
      <c r="AM72" s="911"/>
      <c r="AN72" s="911"/>
      <c r="AO72" s="911"/>
      <c r="AP72" s="911" t="s">
        <v>604</v>
      </c>
      <c r="AQ72" s="911"/>
      <c r="AR72" s="911"/>
      <c r="AS72" s="911"/>
      <c r="AT72" s="911"/>
      <c r="AU72" s="911" t="s">
        <v>604</v>
      </c>
      <c r="AV72" s="911"/>
      <c r="AW72" s="911"/>
      <c r="AX72" s="911"/>
      <c r="AY72" s="911"/>
      <c r="AZ72" s="957"/>
      <c r="BA72" s="957"/>
      <c r="BB72" s="957"/>
      <c r="BC72" s="957"/>
      <c r="BD72" s="958"/>
      <c r="BE72" s="260"/>
      <c r="BF72" s="260"/>
      <c r="BG72" s="260"/>
      <c r="BH72" s="260"/>
      <c r="BI72" s="260"/>
      <c r="BJ72" s="260"/>
      <c r="BK72" s="260"/>
      <c r="BL72" s="260"/>
      <c r="BM72" s="260"/>
      <c r="BN72" s="260"/>
      <c r="BO72" s="260"/>
      <c r="BP72" s="260"/>
      <c r="BQ72" s="257">
        <v>66</v>
      </c>
      <c r="BR72" s="262"/>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1"/>
    </row>
    <row r="73" spans="1:131" s="242" customFormat="1" ht="26.25" customHeight="1" x14ac:dyDescent="0.15">
      <c r="A73" s="256">
        <v>6</v>
      </c>
      <c r="B73" s="953" t="s">
        <v>598</v>
      </c>
      <c r="C73" s="954"/>
      <c r="D73" s="954"/>
      <c r="E73" s="954"/>
      <c r="F73" s="954"/>
      <c r="G73" s="954"/>
      <c r="H73" s="954"/>
      <c r="I73" s="954"/>
      <c r="J73" s="954"/>
      <c r="K73" s="954"/>
      <c r="L73" s="954"/>
      <c r="M73" s="954"/>
      <c r="N73" s="954"/>
      <c r="O73" s="954"/>
      <c r="P73" s="955"/>
      <c r="Q73" s="956">
        <v>4799</v>
      </c>
      <c r="R73" s="911"/>
      <c r="S73" s="911"/>
      <c r="T73" s="911"/>
      <c r="U73" s="911"/>
      <c r="V73" s="911">
        <v>3871</v>
      </c>
      <c r="W73" s="911"/>
      <c r="X73" s="911"/>
      <c r="Y73" s="911"/>
      <c r="Z73" s="911"/>
      <c r="AA73" s="911">
        <v>927</v>
      </c>
      <c r="AB73" s="911"/>
      <c r="AC73" s="911"/>
      <c r="AD73" s="911"/>
      <c r="AE73" s="911"/>
      <c r="AF73" s="911">
        <v>927</v>
      </c>
      <c r="AG73" s="911"/>
      <c r="AH73" s="911"/>
      <c r="AI73" s="911"/>
      <c r="AJ73" s="911"/>
      <c r="AK73" s="911" t="s">
        <v>604</v>
      </c>
      <c r="AL73" s="911"/>
      <c r="AM73" s="911"/>
      <c r="AN73" s="911"/>
      <c r="AO73" s="911"/>
      <c r="AP73" s="911" t="s">
        <v>604</v>
      </c>
      <c r="AQ73" s="911"/>
      <c r="AR73" s="911"/>
      <c r="AS73" s="911"/>
      <c r="AT73" s="911"/>
      <c r="AU73" s="911" t="s">
        <v>604</v>
      </c>
      <c r="AV73" s="911"/>
      <c r="AW73" s="911"/>
      <c r="AX73" s="911"/>
      <c r="AY73" s="911"/>
      <c r="AZ73" s="957"/>
      <c r="BA73" s="957"/>
      <c r="BB73" s="957"/>
      <c r="BC73" s="957"/>
      <c r="BD73" s="958"/>
      <c r="BE73" s="260"/>
      <c r="BF73" s="260"/>
      <c r="BG73" s="260"/>
      <c r="BH73" s="260"/>
      <c r="BI73" s="260"/>
      <c r="BJ73" s="260"/>
      <c r="BK73" s="260"/>
      <c r="BL73" s="260"/>
      <c r="BM73" s="260"/>
      <c r="BN73" s="260"/>
      <c r="BO73" s="260"/>
      <c r="BP73" s="260"/>
      <c r="BQ73" s="257">
        <v>67</v>
      </c>
      <c r="BR73" s="262"/>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1"/>
    </row>
    <row r="74" spans="1:131" s="242" customFormat="1" ht="26.25" customHeight="1" x14ac:dyDescent="0.15">
      <c r="A74" s="256">
        <v>7</v>
      </c>
      <c r="B74" s="953" t="s">
        <v>599</v>
      </c>
      <c r="C74" s="954"/>
      <c r="D74" s="954"/>
      <c r="E74" s="954"/>
      <c r="F74" s="954"/>
      <c r="G74" s="954"/>
      <c r="H74" s="954"/>
      <c r="I74" s="954"/>
      <c r="J74" s="954"/>
      <c r="K74" s="954"/>
      <c r="L74" s="954"/>
      <c r="M74" s="954"/>
      <c r="N74" s="954"/>
      <c r="O74" s="954"/>
      <c r="P74" s="955"/>
      <c r="Q74" s="956">
        <v>9</v>
      </c>
      <c r="R74" s="911"/>
      <c r="S74" s="911"/>
      <c r="T74" s="911"/>
      <c r="U74" s="911"/>
      <c r="V74" s="911">
        <v>50</v>
      </c>
      <c r="W74" s="911"/>
      <c r="X74" s="911"/>
      <c r="Y74" s="911"/>
      <c r="Z74" s="911"/>
      <c r="AA74" s="911">
        <v>-41</v>
      </c>
      <c r="AB74" s="911"/>
      <c r="AC74" s="911"/>
      <c r="AD74" s="911"/>
      <c r="AE74" s="911"/>
      <c r="AF74" s="911">
        <v>13</v>
      </c>
      <c r="AG74" s="911"/>
      <c r="AH74" s="911"/>
      <c r="AI74" s="911"/>
      <c r="AJ74" s="911"/>
      <c r="AK74" s="911" t="s">
        <v>604</v>
      </c>
      <c r="AL74" s="911"/>
      <c r="AM74" s="911"/>
      <c r="AN74" s="911"/>
      <c r="AO74" s="911"/>
      <c r="AP74" s="911" t="s">
        <v>606</v>
      </c>
      <c r="AQ74" s="911"/>
      <c r="AR74" s="911"/>
      <c r="AS74" s="911"/>
      <c r="AT74" s="911"/>
      <c r="AU74" s="911" t="s">
        <v>604</v>
      </c>
      <c r="AV74" s="911"/>
      <c r="AW74" s="911"/>
      <c r="AX74" s="911"/>
      <c r="AY74" s="911"/>
      <c r="AZ74" s="957"/>
      <c r="BA74" s="957"/>
      <c r="BB74" s="957"/>
      <c r="BC74" s="957"/>
      <c r="BD74" s="958"/>
      <c r="BE74" s="260"/>
      <c r="BF74" s="260"/>
      <c r="BG74" s="260"/>
      <c r="BH74" s="260"/>
      <c r="BI74" s="260"/>
      <c r="BJ74" s="260"/>
      <c r="BK74" s="260"/>
      <c r="BL74" s="260"/>
      <c r="BM74" s="260"/>
      <c r="BN74" s="260"/>
      <c r="BO74" s="260"/>
      <c r="BP74" s="260"/>
      <c r="BQ74" s="257">
        <v>68</v>
      </c>
      <c r="BR74" s="262"/>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1"/>
    </row>
    <row r="75" spans="1:131" s="242" customFormat="1" ht="26.25" customHeight="1" x14ac:dyDescent="0.15">
      <c r="A75" s="256">
        <v>8</v>
      </c>
      <c r="B75" s="953" t="s">
        <v>600</v>
      </c>
      <c r="C75" s="954"/>
      <c r="D75" s="954"/>
      <c r="E75" s="954"/>
      <c r="F75" s="954"/>
      <c r="G75" s="954"/>
      <c r="H75" s="954"/>
      <c r="I75" s="954"/>
      <c r="J75" s="954"/>
      <c r="K75" s="954"/>
      <c r="L75" s="954"/>
      <c r="M75" s="954"/>
      <c r="N75" s="954"/>
      <c r="O75" s="954"/>
      <c r="P75" s="955"/>
      <c r="Q75" s="959">
        <v>1100</v>
      </c>
      <c r="R75" s="960"/>
      <c r="S75" s="960"/>
      <c r="T75" s="960"/>
      <c r="U75" s="910"/>
      <c r="V75" s="961">
        <v>96</v>
      </c>
      <c r="W75" s="960"/>
      <c r="X75" s="960"/>
      <c r="Y75" s="960"/>
      <c r="Z75" s="910"/>
      <c r="AA75" s="961">
        <v>1004</v>
      </c>
      <c r="AB75" s="960"/>
      <c r="AC75" s="960"/>
      <c r="AD75" s="960"/>
      <c r="AE75" s="910"/>
      <c r="AF75" s="961">
        <v>961</v>
      </c>
      <c r="AG75" s="960"/>
      <c r="AH75" s="960"/>
      <c r="AI75" s="960"/>
      <c r="AJ75" s="910"/>
      <c r="AK75" s="961">
        <v>26</v>
      </c>
      <c r="AL75" s="960"/>
      <c r="AM75" s="960"/>
      <c r="AN75" s="960"/>
      <c r="AO75" s="910"/>
      <c r="AP75" s="961">
        <v>44</v>
      </c>
      <c r="AQ75" s="960"/>
      <c r="AR75" s="960"/>
      <c r="AS75" s="960"/>
      <c r="AT75" s="910"/>
      <c r="AU75" s="961" t="s">
        <v>604</v>
      </c>
      <c r="AV75" s="960"/>
      <c r="AW75" s="960"/>
      <c r="AX75" s="960"/>
      <c r="AY75" s="910"/>
      <c r="AZ75" s="957"/>
      <c r="BA75" s="957"/>
      <c r="BB75" s="957"/>
      <c r="BC75" s="957"/>
      <c r="BD75" s="958"/>
      <c r="BE75" s="260"/>
      <c r="BF75" s="260"/>
      <c r="BG75" s="260"/>
      <c r="BH75" s="260"/>
      <c r="BI75" s="260"/>
      <c r="BJ75" s="260"/>
      <c r="BK75" s="260"/>
      <c r="BL75" s="260"/>
      <c r="BM75" s="260"/>
      <c r="BN75" s="260"/>
      <c r="BO75" s="260"/>
      <c r="BP75" s="260"/>
      <c r="BQ75" s="257">
        <v>69</v>
      </c>
      <c r="BR75" s="262"/>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1"/>
    </row>
    <row r="76" spans="1:131" s="242" customFormat="1" ht="26.25" customHeight="1" x14ac:dyDescent="0.15">
      <c r="A76" s="256">
        <v>9</v>
      </c>
      <c r="B76" s="953" t="s">
        <v>601</v>
      </c>
      <c r="C76" s="954"/>
      <c r="D76" s="954"/>
      <c r="E76" s="954"/>
      <c r="F76" s="954"/>
      <c r="G76" s="954"/>
      <c r="H76" s="954"/>
      <c r="I76" s="954"/>
      <c r="J76" s="954"/>
      <c r="K76" s="954"/>
      <c r="L76" s="954"/>
      <c r="M76" s="954"/>
      <c r="N76" s="954"/>
      <c r="O76" s="954"/>
      <c r="P76" s="955"/>
      <c r="Q76" s="959">
        <v>111</v>
      </c>
      <c r="R76" s="960"/>
      <c r="S76" s="960"/>
      <c r="T76" s="960"/>
      <c r="U76" s="910"/>
      <c r="V76" s="961">
        <v>103</v>
      </c>
      <c r="W76" s="960"/>
      <c r="X76" s="960"/>
      <c r="Y76" s="960"/>
      <c r="Z76" s="910"/>
      <c r="AA76" s="961">
        <v>8</v>
      </c>
      <c r="AB76" s="960"/>
      <c r="AC76" s="960"/>
      <c r="AD76" s="960"/>
      <c r="AE76" s="910"/>
      <c r="AF76" s="961">
        <v>8</v>
      </c>
      <c r="AG76" s="960"/>
      <c r="AH76" s="960"/>
      <c r="AI76" s="960"/>
      <c r="AJ76" s="910"/>
      <c r="AK76" s="961" t="s">
        <v>604</v>
      </c>
      <c r="AL76" s="960"/>
      <c r="AM76" s="960"/>
      <c r="AN76" s="960"/>
      <c r="AO76" s="910"/>
      <c r="AP76" s="961" t="s">
        <v>604</v>
      </c>
      <c r="AQ76" s="960"/>
      <c r="AR76" s="960"/>
      <c r="AS76" s="960"/>
      <c r="AT76" s="910"/>
      <c r="AU76" s="911" t="s">
        <v>604</v>
      </c>
      <c r="AV76" s="911"/>
      <c r="AW76" s="911"/>
      <c r="AX76" s="911"/>
      <c r="AY76" s="911"/>
      <c r="AZ76" s="957"/>
      <c r="BA76" s="957"/>
      <c r="BB76" s="957"/>
      <c r="BC76" s="957"/>
      <c r="BD76" s="958"/>
      <c r="BE76" s="260"/>
      <c r="BF76" s="260"/>
      <c r="BG76" s="260"/>
      <c r="BH76" s="260"/>
      <c r="BI76" s="260"/>
      <c r="BJ76" s="260"/>
      <c r="BK76" s="260"/>
      <c r="BL76" s="260"/>
      <c r="BM76" s="260"/>
      <c r="BN76" s="260"/>
      <c r="BO76" s="260"/>
      <c r="BP76" s="260"/>
      <c r="BQ76" s="257">
        <v>70</v>
      </c>
      <c r="BR76" s="262"/>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1"/>
    </row>
    <row r="77" spans="1:131" s="242" customFormat="1" ht="26.25" customHeight="1" x14ac:dyDescent="0.15">
      <c r="A77" s="256">
        <v>10</v>
      </c>
      <c r="B77" s="953" t="s">
        <v>602</v>
      </c>
      <c r="C77" s="954"/>
      <c r="D77" s="954"/>
      <c r="E77" s="954"/>
      <c r="F77" s="954"/>
      <c r="G77" s="954"/>
      <c r="H77" s="954"/>
      <c r="I77" s="954"/>
      <c r="J77" s="954"/>
      <c r="K77" s="954"/>
      <c r="L77" s="954"/>
      <c r="M77" s="954"/>
      <c r="N77" s="954"/>
      <c r="O77" s="954"/>
      <c r="P77" s="955"/>
      <c r="Q77" s="959">
        <v>2490</v>
      </c>
      <c r="R77" s="960"/>
      <c r="S77" s="960"/>
      <c r="T77" s="960"/>
      <c r="U77" s="910"/>
      <c r="V77" s="961">
        <v>2489</v>
      </c>
      <c r="W77" s="960"/>
      <c r="X77" s="960"/>
      <c r="Y77" s="960"/>
      <c r="Z77" s="910"/>
      <c r="AA77" s="961">
        <v>2</v>
      </c>
      <c r="AB77" s="960"/>
      <c r="AC77" s="960"/>
      <c r="AD77" s="960"/>
      <c r="AE77" s="910"/>
      <c r="AF77" s="961">
        <v>2</v>
      </c>
      <c r="AG77" s="960"/>
      <c r="AH77" s="960"/>
      <c r="AI77" s="960"/>
      <c r="AJ77" s="910"/>
      <c r="AK77" s="961" t="s">
        <v>604</v>
      </c>
      <c r="AL77" s="960"/>
      <c r="AM77" s="960"/>
      <c r="AN77" s="960"/>
      <c r="AO77" s="910"/>
      <c r="AP77" s="961" t="s">
        <v>604</v>
      </c>
      <c r="AQ77" s="960"/>
      <c r="AR77" s="960"/>
      <c r="AS77" s="960"/>
      <c r="AT77" s="910"/>
      <c r="AU77" s="911" t="s">
        <v>604</v>
      </c>
      <c r="AV77" s="911"/>
      <c r="AW77" s="911"/>
      <c r="AX77" s="911"/>
      <c r="AY77" s="911"/>
      <c r="AZ77" s="957"/>
      <c r="BA77" s="957"/>
      <c r="BB77" s="957"/>
      <c r="BC77" s="957"/>
      <c r="BD77" s="958"/>
      <c r="BE77" s="260"/>
      <c r="BF77" s="260"/>
      <c r="BG77" s="260"/>
      <c r="BH77" s="260"/>
      <c r="BI77" s="260"/>
      <c r="BJ77" s="260"/>
      <c r="BK77" s="260"/>
      <c r="BL77" s="260"/>
      <c r="BM77" s="260"/>
      <c r="BN77" s="260"/>
      <c r="BO77" s="260"/>
      <c r="BP77" s="260"/>
      <c r="BQ77" s="257">
        <v>71</v>
      </c>
      <c r="BR77" s="262"/>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1"/>
    </row>
    <row r="78" spans="1:131" s="242" customFormat="1" ht="26.25" customHeight="1" x14ac:dyDescent="0.15">
      <c r="A78" s="256">
        <v>11</v>
      </c>
      <c r="B78" s="953" t="s">
        <v>603</v>
      </c>
      <c r="C78" s="954"/>
      <c r="D78" s="954"/>
      <c r="E78" s="954"/>
      <c r="F78" s="954"/>
      <c r="G78" s="954"/>
      <c r="H78" s="954"/>
      <c r="I78" s="954"/>
      <c r="J78" s="954"/>
      <c r="K78" s="954"/>
      <c r="L78" s="954"/>
      <c r="M78" s="954"/>
      <c r="N78" s="954"/>
      <c r="O78" s="954"/>
      <c r="P78" s="955"/>
      <c r="Q78" s="956">
        <v>1312</v>
      </c>
      <c r="R78" s="911"/>
      <c r="S78" s="911"/>
      <c r="T78" s="911"/>
      <c r="U78" s="911"/>
      <c r="V78" s="911">
        <v>1302</v>
      </c>
      <c r="W78" s="911"/>
      <c r="X78" s="911"/>
      <c r="Y78" s="911"/>
      <c r="Z78" s="911"/>
      <c r="AA78" s="911">
        <v>10</v>
      </c>
      <c r="AB78" s="911"/>
      <c r="AC78" s="911"/>
      <c r="AD78" s="911"/>
      <c r="AE78" s="911"/>
      <c r="AF78" s="911">
        <v>10</v>
      </c>
      <c r="AG78" s="911"/>
      <c r="AH78" s="911"/>
      <c r="AI78" s="911"/>
      <c r="AJ78" s="911"/>
      <c r="AK78" s="911" t="s">
        <v>604</v>
      </c>
      <c r="AL78" s="911"/>
      <c r="AM78" s="911"/>
      <c r="AN78" s="911"/>
      <c r="AO78" s="911"/>
      <c r="AP78" s="911" t="s">
        <v>604</v>
      </c>
      <c r="AQ78" s="911"/>
      <c r="AR78" s="911"/>
      <c r="AS78" s="911"/>
      <c r="AT78" s="911"/>
      <c r="AU78" s="911" t="s">
        <v>604</v>
      </c>
      <c r="AV78" s="911"/>
      <c r="AW78" s="911"/>
      <c r="AX78" s="911"/>
      <c r="AY78" s="911"/>
      <c r="AZ78" s="957"/>
      <c r="BA78" s="957"/>
      <c r="BB78" s="957"/>
      <c r="BC78" s="957"/>
      <c r="BD78" s="958"/>
      <c r="BE78" s="260"/>
      <c r="BF78" s="260"/>
      <c r="BG78" s="260"/>
      <c r="BH78" s="260"/>
      <c r="BI78" s="260"/>
      <c r="BJ78" s="263"/>
      <c r="BK78" s="263"/>
      <c r="BL78" s="263"/>
      <c r="BM78" s="263"/>
      <c r="BN78" s="263"/>
      <c r="BO78" s="260"/>
      <c r="BP78" s="260"/>
      <c r="BQ78" s="257">
        <v>72</v>
      </c>
      <c r="BR78" s="262"/>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1"/>
    </row>
    <row r="79" spans="1:131" s="242" customFormat="1" ht="26.25" customHeight="1" x14ac:dyDescent="0.15">
      <c r="A79" s="256">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0"/>
      <c r="BF79" s="260"/>
      <c r="BG79" s="260"/>
      <c r="BH79" s="260"/>
      <c r="BI79" s="260"/>
      <c r="BJ79" s="263"/>
      <c r="BK79" s="263"/>
      <c r="BL79" s="263"/>
      <c r="BM79" s="263"/>
      <c r="BN79" s="263"/>
      <c r="BO79" s="260"/>
      <c r="BP79" s="260"/>
      <c r="BQ79" s="257">
        <v>73</v>
      </c>
      <c r="BR79" s="262"/>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1"/>
    </row>
    <row r="80" spans="1:131" s="242" customFormat="1" ht="26.25" customHeight="1" x14ac:dyDescent="0.15">
      <c r="A80" s="256">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0"/>
      <c r="BF80" s="260"/>
      <c r="BG80" s="260"/>
      <c r="BH80" s="260"/>
      <c r="BI80" s="260"/>
      <c r="BJ80" s="260"/>
      <c r="BK80" s="260"/>
      <c r="BL80" s="260"/>
      <c r="BM80" s="260"/>
      <c r="BN80" s="260"/>
      <c r="BO80" s="260"/>
      <c r="BP80" s="260"/>
      <c r="BQ80" s="257">
        <v>74</v>
      </c>
      <c r="BR80" s="262"/>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1"/>
    </row>
    <row r="81" spans="1:131" s="242" customFormat="1" ht="26.25" customHeight="1" x14ac:dyDescent="0.15">
      <c r="A81" s="256">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0"/>
      <c r="BF81" s="260"/>
      <c r="BG81" s="260"/>
      <c r="BH81" s="260"/>
      <c r="BI81" s="260"/>
      <c r="BJ81" s="260"/>
      <c r="BK81" s="260"/>
      <c r="BL81" s="260"/>
      <c r="BM81" s="260"/>
      <c r="BN81" s="260"/>
      <c r="BO81" s="260"/>
      <c r="BP81" s="260"/>
      <c r="BQ81" s="257">
        <v>75</v>
      </c>
      <c r="BR81" s="262"/>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1"/>
    </row>
    <row r="82" spans="1:131" s="242" customFormat="1" ht="26.25" customHeight="1" x14ac:dyDescent="0.15">
      <c r="A82" s="256">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0"/>
      <c r="BF82" s="260"/>
      <c r="BG82" s="260"/>
      <c r="BH82" s="260"/>
      <c r="BI82" s="260"/>
      <c r="BJ82" s="260"/>
      <c r="BK82" s="260"/>
      <c r="BL82" s="260"/>
      <c r="BM82" s="260"/>
      <c r="BN82" s="260"/>
      <c r="BO82" s="260"/>
      <c r="BP82" s="260"/>
      <c r="BQ82" s="257">
        <v>76</v>
      </c>
      <c r="BR82" s="262"/>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1"/>
    </row>
    <row r="83" spans="1:131" s="242" customFormat="1" ht="26.25" customHeight="1" x14ac:dyDescent="0.15">
      <c r="A83" s="256">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0"/>
      <c r="BF83" s="260"/>
      <c r="BG83" s="260"/>
      <c r="BH83" s="260"/>
      <c r="BI83" s="260"/>
      <c r="BJ83" s="260"/>
      <c r="BK83" s="260"/>
      <c r="BL83" s="260"/>
      <c r="BM83" s="260"/>
      <c r="BN83" s="260"/>
      <c r="BO83" s="260"/>
      <c r="BP83" s="260"/>
      <c r="BQ83" s="257">
        <v>77</v>
      </c>
      <c r="BR83" s="262"/>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1"/>
    </row>
    <row r="84" spans="1:131" s="242" customFormat="1" ht="26.25" customHeight="1" x14ac:dyDescent="0.15">
      <c r="A84" s="256">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0"/>
      <c r="BF84" s="260"/>
      <c r="BG84" s="260"/>
      <c r="BH84" s="260"/>
      <c r="BI84" s="260"/>
      <c r="BJ84" s="260"/>
      <c r="BK84" s="260"/>
      <c r="BL84" s="260"/>
      <c r="BM84" s="260"/>
      <c r="BN84" s="260"/>
      <c r="BO84" s="260"/>
      <c r="BP84" s="260"/>
      <c r="BQ84" s="257">
        <v>78</v>
      </c>
      <c r="BR84" s="262"/>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1"/>
    </row>
    <row r="85" spans="1:131" s="242" customFormat="1" ht="26.25" customHeight="1" x14ac:dyDescent="0.15">
      <c r="A85" s="256">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0"/>
      <c r="BF85" s="260"/>
      <c r="BG85" s="260"/>
      <c r="BH85" s="260"/>
      <c r="BI85" s="260"/>
      <c r="BJ85" s="260"/>
      <c r="BK85" s="260"/>
      <c r="BL85" s="260"/>
      <c r="BM85" s="260"/>
      <c r="BN85" s="260"/>
      <c r="BO85" s="260"/>
      <c r="BP85" s="260"/>
      <c r="BQ85" s="257">
        <v>79</v>
      </c>
      <c r="BR85" s="262"/>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1"/>
    </row>
    <row r="86" spans="1:131" s="242" customFormat="1" ht="26.25" customHeight="1" x14ac:dyDescent="0.15">
      <c r="A86" s="256">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0"/>
      <c r="BF86" s="260"/>
      <c r="BG86" s="260"/>
      <c r="BH86" s="260"/>
      <c r="BI86" s="260"/>
      <c r="BJ86" s="260"/>
      <c r="BK86" s="260"/>
      <c r="BL86" s="260"/>
      <c r="BM86" s="260"/>
      <c r="BN86" s="260"/>
      <c r="BO86" s="260"/>
      <c r="BP86" s="260"/>
      <c r="BQ86" s="257">
        <v>80</v>
      </c>
      <c r="BR86" s="262"/>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1"/>
    </row>
    <row r="87" spans="1:131" s="242" customFormat="1" ht="26.25" customHeight="1" x14ac:dyDescent="0.15">
      <c r="A87" s="264">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0"/>
      <c r="BF87" s="260"/>
      <c r="BG87" s="260"/>
      <c r="BH87" s="260"/>
      <c r="BI87" s="260"/>
      <c r="BJ87" s="260"/>
      <c r="BK87" s="260"/>
      <c r="BL87" s="260"/>
      <c r="BM87" s="260"/>
      <c r="BN87" s="260"/>
      <c r="BO87" s="260"/>
      <c r="BP87" s="260"/>
      <c r="BQ87" s="257">
        <v>81</v>
      </c>
      <c r="BR87" s="262"/>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1"/>
    </row>
    <row r="88" spans="1:131" s="242" customFormat="1" ht="26.25" customHeight="1" thickBot="1" x14ac:dyDescent="0.2">
      <c r="A88" s="259" t="s">
        <v>391</v>
      </c>
      <c r="B88" s="872" t="s">
        <v>426</v>
      </c>
      <c r="C88" s="873"/>
      <c r="D88" s="873"/>
      <c r="E88" s="873"/>
      <c r="F88" s="873"/>
      <c r="G88" s="873"/>
      <c r="H88" s="873"/>
      <c r="I88" s="873"/>
      <c r="J88" s="873"/>
      <c r="K88" s="873"/>
      <c r="L88" s="873"/>
      <c r="M88" s="873"/>
      <c r="N88" s="873"/>
      <c r="O88" s="873"/>
      <c r="P88" s="874"/>
      <c r="Q88" s="918"/>
      <c r="R88" s="919"/>
      <c r="S88" s="919"/>
      <c r="T88" s="919"/>
      <c r="U88" s="919"/>
      <c r="V88" s="919"/>
      <c r="W88" s="919"/>
      <c r="X88" s="919"/>
      <c r="Y88" s="919"/>
      <c r="Z88" s="919"/>
      <c r="AA88" s="919"/>
      <c r="AB88" s="919"/>
      <c r="AC88" s="919"/>
      <c r="AD88" s="919"/>
      <c r="AE88" s="919"/>
      <c r="AF88" s="922">
        <v>11774</v>
      </c>
      <c r="AG88" s="922"/>
      <c r="AH88" s="922"/>
      <c r="AI88" s="922"/>
      <c r="AJ88" s="922"/>
      <c r="AK88" s="919"/>
      <c r="AL88" s="919"/>
      <c r="AM88" s="919"/>
      <c r="AN88" s="919"/>
      <c r="AO88" s="919"/>
      <c r="AP88" s="922">
        <v>552</v>
      </c>
      <c r="AQ88" s="922"/>
      <c r="AR88" s="922"/>
      <c r="AS88" s="922"/>
      <c r="AT88" s="922"/>
      <c r="AU88" s="922">
        <v>239</v>
      </c>
      <c r="AV88" s="922"/>
      <c r="AW88" s="922"/>
      <c r="AX88" s="922"/>
      <c r="AY88" s="922"/>
      <c r="AZ88" s="927"/>
      <c r="BA88" s="927"/>
      <c r="BB88" s="927"/>
      <c r="BC88" s="927"/>
      <c r="BD88" s="928"/>
      <c r="BE88" s="260"/>
      <c r="BF88" s="260"/>
      <c r="BG88" s="260"/>
      <c r="BH88" s="260"/>
      <c r="BI88" s="260"/>
      <c r="BJ88" s="260"/>
      <c r="BK88" s="260"/>
      <c r="BL88" s="260"/>
      <c r="BM88" s="260"/>
      <c r="BN88" s="260"/>
      <c r="BO88" s="260"/>
      <c r="BP88" s="260"/>
      <c r="BQ88" s="257">
        <v>82</v>
      </c>
      <c r="BR88" s="262"/>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872" t="s">
        <v>427</v>
      </c>
      <c r="BS102" s="873"/>
      <c r="BT102" s="873"/>
      <c r="BU102" s="873"/>
      <c r="BV102" s="873"/>
      <c r="BW102" s="873"/>
      <c r="BX102" s="873"/>
      <c r="BY102" s="873"/>
      <c r="BZ102" s="873"/>
      <c r="CA102" s="873"/>
      <c r="CB102" s="873"/>
      <c r="CC102" s="873"/>
      <c r="CD102" s="873"/>
      <c r="CE102" s="873"/>
      <c r="CF102" s="873"/>
      <c r="CG102" s="874"/>
      <c r="CH102" s="969"/>
      <c r="CI102" s="970"/>
      <c r="CJ102" s="970"/>
      <c r="CK102" s="970"/>
      <c r="CL102" s="971"/>
      <c r="CM102" s="969"/>
      <c r="CN102" s="970"/>
      <c r="CO102" s="970"/>
      <c r="CP102" s="970"/>
      <c r="CQ102" s="971"/>
      <c r="CR102" s="972">
        <v>52</v>
      </c>
      <c r="CS102" s="930"/>
      <c r="CT102" s="930"/>
      <c r="CU102" s="930"/>
      <c r="CV102" s="973"/>
      <c r="CW102" s="972"/>
      <c r="CX102" s="930"/>
      <c r="CY102" s="930"/>
      <c r="CZ102" s="930"/>
      <c r="DA102" s="973"/>
      <c r="DB102" s="972">
        <v>22</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9" t="s">
        <v>428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0" t="s">
        <v>429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430</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431</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1" t="s">
        <v>432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1" customFormat="1" ht="26.25" customHeight="1" x14ac:dyDescent="0.15">
      <c r="A109" s="994" t="s">
        <v>434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435</v>
      </c>
      <c r="AB109" s="975"/>
      <c r="AC109" s="975"/>
      <c r="AD109" s="975"/>
      <c r="AE109" s="976"/>
      <c r="AF109" s="974" t="s">
        <v>307</v>
      </c>
      <c r="AG109" s="975"/>
      <c r="AH109" s="975"/>
      <c r="AI109" s="975"/>
      <c r="AJ109" s="976"/>
      <c r="AK109" s="974" t="s">
        <v>306</v>
      </c>
      <c r="AL109" s="975"/>
      <c r="AM109" s="975"/>
      <c r="AN109" s="975"/>
      <c r="AO109" s="976"/>
      <c r="AP109" s="974" t="s">
        <v>436</v>
      </c>
      <c r="AQ109" s="975"/>
      <c r="AR109" s="975"/>
      <c r="AS109" s="975"/>
      <c r="AT109" s="977"/>
      <c r="AU109" s="994" t="s">
        <v>434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435</v>
      </c>
      <c r="BR109" s="975"/>
      <c r="BS109" s="975"/>
      <c r="BT109" s="975"/>
      <c r="BU109" s="976"/>
      <c r="BV109" s="974" t="s">
        <v>307</v>
      </c>
      <c r="BW109" s="975"/>
      <c r="BX109" s="975"/>
      <c r="BY109" s="975"/>
      <c r="BZ109" s="976"/>
      <c r="CA109" s="974" t="s">
        <v>306</v>
      </c>
      <c r="CB109" s="975"/>
      <c r="CC109" s="975"/>
      <c r="CD109" s="975"/>
      <c r="CE109" s="976"/>
      <c r="CF109" s="995" t="s">
        <v>436</v>
      </c>
      <c r="CG109" s="995"/>
      <c r="CH109" s="995"/>
      <c r="CI109" s="995"/>
      <c r="CJ109" s="995"/>
      <c r="CK109" s="974" t="s">
        <v>437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435</v>
      </c>
      <c r="DH109" s="975"/>
      <c r="DI109" s="975"/>
      <c r="DJ109" s="975"/>
      <c r="DK109" s="976"/>
      <c r="DL109" s="974" t="s">
        <v>307</v>
      </c>
      <c r="DM109" s="975"/>
      <c r="DN109" s="975"/>
      <c r="DO109" s="975"/>
      <c r="DP109" s="976"/>
      <c r="DQ109" s="974" t="s">
        <v>306</v>
      </c>
      <c r="DR109" s="975"/>
      <c r="DS109" s="975"/>
      <c r="DT109" s="975"/>
      <c r="DU109" s="976"/>
      <c r="DV109" s="974" t="s">
        <v>436</v>
      </c>
      <c r="DW109" s="975"/>
      <c r="DX109" s="975"/>
      <c r="DY109" s="975"/>
      <c r="DZ109" s="977"/>
    </row>
    <row r="110" spans="1:131" s="241" customFormat="1" ht="26.25" customHeight="1" x14ac:dyDescent="0.15">
      <c r="A110" s="978" t="s">
        <v>438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1645098</v>
      </c>
      <c r="AB110" s="982"/>
      <c r="AC110" s="982"/>
      <c r="AD110" s="982"/>
      <c r="AE110" s="983"/>
      <c r="AF110" s="984">
        <v>1598429</v>
      </c>
      <c r="AG110" s="982"/>
      <c r="AH110" s="982"/>
      <c r="AI110" s="982"/>
      <c r="AJ110" s="983"/>
      <c r="AK110" s="984">
        <v>1573762</v>
      </c>
      <c r="AL110" s="982"/>
      <c r="AM110" s="982"/>
      <c r="AN110" s="982"/>
      <c r="AO110" s="983"/>
      <c r="AP110" s="985">
        <v>27.1</v>
      </c>
      <c r="AQ110" s="986"/>
      <c r="AR110" s="986"/>
      <c r="AS110" s="986"/>
      <c r="AT110" s="987"/>
      <c r="AU110" s="988" t="s">
        <v>73</v>
      </c>
      <c r="AV110" s="989"/>
      <c r="AW110" s="989"/>
      <c r="AX110" s="989"/>
      <c r="AY110" s="989"/>
      <c r="AZ110" s="1030" t="s">
        <v>439</v>
      </c>
      <c r="BA110" s="979"/>
      <c r="BB110" s="979"/>
      <c r="BC110" s="979"/>
      <c r="BD110" s="979"/>
      <c r="BE110" s="979"/>
      <c r="BF110" s="979"/>
      <c r="BG110" s="979"/>
      <c r="BH110" s="979"/>
      <c r="BI110" s="979"/>
      <c r="BJ110" s="979"/>
      <c r="BK110" s="979"/>
      <c r="BL110" s="979"/>
      <c r="BM110" s="979"/>
      <c r="BN110" s="979"/>
      <c r="BO110" s="979"/>
      <c r="BP110" s="980"/>
      <c r="BQ110" s="1016">
        <v>14204960</v>
      </c>
      <c r="BR110" s="1017"/>
      <c r="BS110" s="1017"/>
      <c r="BT110" s="1017"/>
      <c r="BU110" s="1017"/>
      <c r="BV110" s="1017">
        <v>14399977</v>
      </c>
      <c r="BW110" s="1017"/>
      <c r="BX110" s="1017"/>
      <c r="BY110" s="1017"/>
      <c r="BZ110" s="1017"/>
      <c r="CA110" s="1017">
        <v>13958427</v>
      </c>
      <c r="CB110" s="1017"/>
      <c r="CC110" s="1017"/>
      <c r="CD110" s="1017"/>
      <c r="CE110" s="1017"/>
      <c r="CF110" s="1031">
        <v>240.1</v>
      </c>
      <c r="CG110" s="1032"/>
      <c r="CH110" s="1032"/>
      <c r="CI110" s="1032"/>
      <c r="CJ110" s="1032"/>
      <c r="CK110" s="1033" t="s">
        <v>440</v>
      </c>
      <c r="CL110" s="1034"/>
      <c r="CM110" s="1013" t="s">
        <v>441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442</v>
      </c>
      <c r="DH110" s="1017"/>
      <c r="DI110" s="1017"/>
      <c r="DJ110" s="1017"/>
      <c r="DK110" s="1017"/>
      <c r="DL110" s="1017" t="s">
        <v>443</v>
      </c>
      <c r="DM110" s="1017"/>
      <c r="DN110" s="1017"/>
      <c r="DO110" s="1017"/>
      <c r="DP110" s="1017"/>
      <c r="DQ110" s="1017" t="s">
        <v>136</v>
      </c>
      <c r="DR110" s="1017"/>
      <c r="DS110" s="1017"/>
      <c r="DT110" s="1017"/>
      <c r="DU110" s="1017"/>
      <c r="DV110" s="1018" t="s">
        <v>443</v>
      </c>
      <c r="DW110" s="1018"/>
      <c r="DX110" s="1018"/>
      <c r="DY110" s="1018"/>
      <c r="DZ110" s="1019"/>
    </row>
    <row r="111" spans="1:131" s="241" customFormat="1" ht="26.25" customHeight="1" x14ac:dyDescent="0.15">
      <c r="A111" s="1020" t="s">
        <v>444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136</v>
      </c>
      <c r="AB111" s="1024"/>
      <c r="AC111" s="1024"/>
      <c r="AD111" s="1024"/>
      <c r="AE111" s="1025"/>
      <c r="AF111" s="1026" t="s">
        <v>443</v>
      </c>
      <c r="AG111" s="1024"/>
      <c r="AH111" s="1024"/>
      <c r="AI111" s="1024"/>
      <c r="AJ111" s="1025"/>
      <c r="AK111" s="1026" t="s">
        <v>136</v>
      </c>
      <c r="AL111" s="1024"/>
      <c r="AM111" s="1024"/>
      <c r="AN111" s="1024"/>
      <c r="AO111" s="1025"/>
      <c r="AP111" s="1027" t="s">
        <v>443</v>
      </c>
      <c r="AQ111" s="1028"/>
      <c r="AR111" s="1028"/>
      <c r="AS111" s="1028"/>
      <c r="AT111" s="1029"/>
      <c r="AU111" s="990"/>
      <c r="AV111" s="991"/>
      <c r="AW111" s="991"/>
      <c r="AX111" s="991"/>
      <c r="AY111" s="991"/>
      <c r="AZ111" s="1039" t="s">
        <v>445</v>
      </c>
      <c r="BA111" s="1040"/>
      <c r="BB111" s="1040"/>
      <c r="BC111" s="1040"/>
      <c r="BD111" s="1040"/>
      <c r="BE111" s="1040"/>
      <c r="BF111" s="1040"/>
      <c r="BG111" s="1040"/>
      <c r="BH111" s="1040"/>
      <c r="BI111" s="1040"/>
      <c r="BJ111" s="1040"/>
      <c r="BK111" s="1040"/>
      <c r="BL111" s="1040"/>
      <c r="BM111" s="1040"/>
      <c r="BN111" s="1040"/>
      <c r="BO111" s="1040"/>
      <c r="BP111" s="1041"/>
      <c r="BQ111" s="1009" t="s">
        <v>443</v>
      </c>
      <c r="BR111" s="1010"/>
      <c r="BS111" s="1010"/>
      <c r="BT111" s="1010"/>
      <c r="BU111" s="1010"/>
      <c r="BV111" s="1010" t="s">
        <v>136</v>
      </c>
      <c r="BW111" s="1010"/>
      <c r="BX111" s="1010"/>
      <c r="BY111" s="1010"/>
      <c r="BZ111" s="1010"/>
      <c r="CA111" s="1010" t="s">
        <v>446</v>
      </c>
      <c r="CB111" s="1010"/>
      <c r="CC111" s="1010"/>
      <c r="CD111" s="1010"/>
      <c r="CE111" s="1010"/>
      <c r="CF111" s="1004" t="s">
        <v>136</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443</v>
      </c>
      <c r="DM111" s="1010"/>
      <c r="DN111" s="1010"/>
      <c r="DO111" s="1010"/>
      <c r="DP111" s="1010"/>
      <c r="DQ111" s="1010" t="s">
        <v>443</v>
      </c>
      <c r="DR111" s="1010"/>
      <c r="DS111" s="1010"/>
      <c r="DT111" s="1010"/>
      <c r="DU111" s="1010"/>
      <c r="DV111" s="1011" t="s">
        <v>443</v>
      </c>
      <c r="DW111" s="1011"/>
      <c r="DX111" s="1011"/>
      <c r="DY111" s="1011"/>
      <c r="DZ111" s="1012"/>
    </row>
    <row r="112" spans="1:131" s="241" customFormat="1" ht="26.25" customHeight="1" x14ac:dyDescent="0.15">
      <c r="A112" s="1042" t="s">
        <v>448</v>
      </c>
      <c r="B112" s="1043"/>
      <c r="C112" s="1040" t="s">
        <v>449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443</v>
      </c>
      <c r="AB112" s="1049"/>
      <c r="AC112" s="1049"/>
      <c r="AD112" s="1049"/>
      <c r="AE112" s="1050"/>
      <c r="AF112" s="1051" t="s">
        <v>442</v>
      </c>
      <c r="AG112" s="1049"/>
      <c r="AH112" s="1049"/>
      <c r="AI112" s="1049"/>
      <c r="AJ112" s="1050"/>
      <c r="AK112" s="1051" t="s">
        <v>443</v>
      </c>
      <c r="AL112" s="1049"/>
      <c r="AM112" s="1049"/>
      <c r="AN112" s="1049"/>
      <c r="AO112" s="1050"/>
      <c r="AP112" s="1052" t="s">
        <v>450</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11542478</v>
      </c>
      <c r="BR112" s="1010"/>
      <c r="BS112" s="1010"/>
      <c r="BT112" s="1010"/>
      <c r="BU112" s="1010"/>
      <c r="BV112" s="1010">
        <v>11360279</v>
      </c>
      <c r="BW112" s="1010"/>
      <c r="BX112" s="1010"/>
      <c r="BY112" s="1010"/>
      <c r="BZ112" s="1010"/>
      <c r="CA112" s="1010">
        <v>11421357</v>
      </c>
      <c r="CB112" s="1010"/>
      <c r="CC112" s="1010"/>
      <c r="CD112" s="1010"/>
      <c r="CE112" s="1010"/>
      <c r="CF112" s="1004">
        <v>196.5</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136</v>
      </c>
      <c r="DH112" s="1010"/>
      <c r="DI112" s="1010"/>
      <c r="DJ112" s="1010"/>
      <c r="DK112" s="1010"/>
      <c r="DL112" s="1010" t="s">
        <v>136</v>
      </c>
      <c r="DM112" s="1010"/>
      <c r="DN112" s="1010"/>
      <c r="DO112" s="1010"/>
      <c r="DP112" s="1010"/>
      <c r="DQ112" s="1010" t="s">
        <v>136</v>
      </c>
      <c r="DR112" s="1010"/>
      <c r="DS112" s="1010"/>
      <c r="DT112" s="1010"/>
      <c r="DU112" s="1010"/>
      <c r="DV112" s="1011" t="s">
        <v>443</v>
      </c>
      <c r="DW112" s="1011"/>
      <c r="DX112" s="1011"/>
      <c r="DY112" s="1011"/>
      <c r="DZ112" s="1012"/>
    </row>
    <row r="113" spans="1:130" s="241" customFormat="1" ht="26.25" customHeight="1" x14ac:dyDescent="0.15">
      <c r="A113" s="1044"/>
      <c r="B113" s="1045"/>
      <c r="C113" s="1040" t="s">
        <v>453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846041</v>
      </c>
      <c r="AB113" s="1024"/>
      <c r="AC113" s="1024"/>
      <c r="AD113" s="1024"/>
      <c r="AE113" s="1025"/>
      <c r="AF113" s="1026">
        <v>1011358</v>
      </c>
      <c r="AG113" s="1024"/>
      <c r="AH113" s="1024"/>
      <c r="AI113" s="1024"/>
      <c r="AJ113" s="1025"/>
      <c r="AK113" s="1026">
        <v>1044010</v>
      </c>
      <c r="AL113" s="1024"/>
      <c r="AM113" s="1024"/>
      <c r="AN113" s="1024"/>
      <c r="AO113" s="1025"/>
      <c r="AP113" s="1027">
        <v>18</v>
      </c>
      <c r="AQ113" s="1028"/>
      <c r="AR113" s="1028"/>
      <c r="AS113" s="1028"/>
      <c r="AT113" s="1029"/>
      <c r="AU113" s="990"/>
      <c r="AV113" s="991"/>
      <c r="AW113" s="991"/>
      <c r="AX113" s="991"/>
      <c r="AY113" s="991"/>
      <c r="AZ113" s="1039" t="s">
        <v>454</v>
      </c>
      <c r="BA113" s="1040"/>
      <c r="BB113" s="1040"/>
      <c r="BC113" s="1040"/>
      <c r="BD113" s="1040"/>
      <c r="BE113" s="1040"/>
      <c r="BF113" s="1040"/>
      <c r="BG113" s="1040"/>
      <c r="BH113" s="1040"/>
      <c r="BI113" s="1040"/>
      <c r="BJ113" s="1040"/>
      <c r="BK113" s="1040"/>
      <c r="BL113" s="1040"/>
      <c r="BM113" s="1040"/>
      <c r="BN113" s="1040"/>
      <c r="BO113" s="1040"/>
      <c r="BP113" s="1041"/>
      <c r="BQ113" s="1009">
        <v>214177</v>
      </c>
      <c r="BR113" s="1010"/>
      <c r="BS113" s="1010"/>
      <c r="BT113" s="1010"/>
      <c r="BU113" s="1010"/>
      <c r="BV113" s="1010">
        <v>283141</v>
      </c>
      <c r="BW113" s="1010"/>
      <c r="BX113" s="1010"/>
      <c r="BY113" s="1010"/>
      <c r="BZ113" s="1010"/>
      <c r="CA113" s="1010">
        <v>259782</v>
      </c>
      <c r="CB113" s="1010"/>
      <c r="CC113" s="1010"/>
      <c r="CD113" s="1010"/>
      <c r="CE113" s="1010"/>
      <c r="CF113" s="1004">
        <v>4.5</v>
      </c>
      <c r="CG113" s="1005"/>
      <c r="CH113" s="1005"/>
      <c r="CI113" s="1005"/>
      <c r="CJ113" s="1005"/>
      <c r="CK113" s="1035"/>
      <c r="CL113" s="1036"/>
      <c r="CM113" s="1006" t="s">
        <v>455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136</v>
      </c>
      <c r="DH113" s="1049"/>
      <c r="DI113" s="1049"/>
      <c r="DJ113" s="1049"/>
      <c r="DK113" s="1050"/>
      <c r="DL113" s="1051" t="s">
        <v>443</v>
      </c>
      <c r="DM113" s="1049"/>
      <c r="DN113" s="1049"/>
      <c r="DO113" s="1049"/>
      <c r="DP113" s="1050"/>
      <c r="DQ113" s="1051" t="s">
        <v>136</v>
      </c>
      <c r="DR113" s="1049"/>
      <c r="DS113" s="1049"/>
      <c r="DT113" s="1049"/>
      <c r="DU113" s="1050"/>
      <c r="DV113" s="1052" t="s">
        <v>442</v>
      </c>
      <c r="DW113" s="1053"/>
      <c r="DX113" s="1053"/>
      <c r="DY113" s="1053"/>
      <c r="DZ113" s="1054"/>
    </row>
    <row r="114" spans="1:130" s="241"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24537</v>
      </c>
      <c r="AB114" s="1049"/>
      <c r="AC114" s="1049"/>
      <c r="AD114" s="1049"/>
      <c r="AE114" s="1050"/>
      <c r="AF114" s="1051">
        <v>24207</v>
      </c>
      <c r="AG114" s="1049"/>
      <c r="AH114" s="1049"/>
      <c r="AI114" s="1049"/>
      <c r="AJ114" s="1050"/>
      <c r="AK114" s="1051">
        <v>25748</v>
      </c>
      <c r="AL114" s="1049"/>
      <c r="AM114" s="1049"/>
      <c r="AN114" s="1049"/>
      <c r="AO114" s="1050"/>
      <c r="AP114" s="1052">
        <v>0.4</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1638692</v>
      </c>
      <c r="BR114" s="1010"/>
      <c r="BS114" s="1010"/>
      <c r="BT114" s="1010"/>
      <c r="BU114" s="1010"/>
      <c r="BV114" s="1010">
        <v>1639432</v>
      </c>
      <c r="BW114" s="1010"/>
      <c r="BX114" s="1010"/>
      <c r="BY114" s="1010"/>
      <c r="BZ114" s="1010"/>
      <c r="CA114" s="1010">
        <v>1545605</v>
      </c>
      <c r="CB114" s="1010"/>
      <c r="CC114" s="1010"/>
      <c r="CD114" s="1010"/>
      <c r="CE114" s="1010"/>
      <c r="CF114" s="1004">
        <v>26.6</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136</v>
      </c>
      <c r="DH114" s="1049"/>
      <c r="DI114" s="1049"/>
      <c r="DJ114" s="1049"/>
      <c r="DK114" s="1050"/>
      <c r="DL114" s="1051" t="s">
        <v>136</v>
      </c>
      <c r="DM114" s="1049"/>
      <c r="DN114" s="1049"/>
      <c r="DO114" s="1049"/>
      <c r="DP114" s="1050"/>
      <c r="DQ114" s="1051" t="s">
        <v>443</v>
      </c>
      <c r="DR114" s="1049"/>
      <c r="DS114" s="1049"/>
      <c r="DT114" s="1049"/>
      <c r="DU114" s="1050"/>
      <c r="DV114" s="1052" t="s">
        <v>136</v>
      </c>
      <c r="DW114" s="1053"/>
      <c r="DX114" s="1053"/>
      <c r="DY114" s="1053"/>
      <c r="DZ114" s="1054"/>
    </row>
    <row r="115" spans="1:130" s="241"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136</v>
      </c>
      <c r="AB115" s="1024"/>
      <c r="AC115" s="1024"/>
      <c r="AD115" s="1024"/>
      <c r="AE115" s="1025"/>
      <c r="AF115" s="1026">
        <v>130</v>
      </c>
      <c r="AG115" s="1024"/>
      <c r="AH115" s="1024"/>
      <c r="AI115" s="1024"/>
      <c r="AJ115" s="1025"/>
      <c r="AK115" s="1026">
        <v>130</v>
      </c>
      <c r="AL115" s="1024"/>
      <c r="AM115" s="1024"/>
      <c r="AN115" s="1024"/>
      <c r="AO115" s="1025"/>
      <c r="AP115" s="1027">
        <v>0</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443</v>
      </c>
      <c r="BR115" s="1010"/>
      <c r="BS115" s="1010"/>
      <c r="BT115" s="1010"/>
      <c r="BU115" s="1010"/>
      <c r="BV115" s="1010" t="s">
        <v>450</v>
      </c>
      <c r="BW115" s="1010"/>
      <c r="BX115" s="1010"/>
      <c r="BY115" s="1010"/>
      <c r="BZ115" s="1010"/>
      <c r="CA115" s="1010" t="s">
        <v>136</v>
      </c>
      <c r="CB115" s="1010"/>
      <c r="CC115" s="1010"/>
      <c r="CD115" s="1010"/>
      <c r="CE115" s="1010"/>
      <c r="CF115" s="1004" t="s">
        <v>450</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136</v>
      </c>
      <c r="DH115" s="1049"/>
      <c r="DI115" s="1049"/>
      <c r="DJ115" s="1049"/>
      <c r="DK115" s="1050"/>
      <c r="DL115" s="1051" t="s">
        <v>136</v>
      </c>
      <c r="DM115" s="1049"/>
      <c r="DN115" s="1049"/>
      <c r="DO115" s="1049"/>
      <c r="DP115" s="1050"/>
      <c r="DQ115" s="1051" t="s">
        <v>443</v>
      </c>
      <c r="DR115" s="1049"/>
      <c r="DS115" s="1049"/>
      <c r="DT115" s="1049"/>
      <c r="DU115" s="1050"/>
      <c r="DV115" s="1052" t="s">
        <v>443</v>
      </c>
      <c r="DW115" s="1053"/>
      <c r="DX115" s="1053"/>
      <c r="DY115" s="1053"/>
      <c r="DZ115" s="1054"/>
    </row>
    <row r="116" spans="1:130" s="241" customFormat="1" ht="26.25" customHeight="1" x14ac:dyDescent="0.15">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443</v>
      </c>
      <c r="AB116" s="1049"/>
      <c r="AC116" s="1049"/>
      <c r="AD116" s="1049"/>
      <c r="AE116" s="1050"/>
      <c r="AF116" s="1051" t="s">
        <v>136</v>
      </c>
      <c r="AG116" s="1049"/>
      <c r="AH116" s="1049"/>
      <c r="AI116" s="1049"/>
      <c r="AJ116" s="1050"/>
      <c r="AK116" s="1051" t="s">
        <v>136</v>
      </c>
      <c r="AL116" s="1049"/>
      <c r="AM116" s="1049"/>
      <c r="AN116" s="1049"/>
      <c r="AO116" s="1050"/>
      <c r="AP116" s="1052" t="s">
        <v>136</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443</v>
      </c>
      <c r="BR116" s="1010"/>
      <c r="BS116" s="1010"/>
      <c r="BT116" s="1010"/>
      <c r="BU116" s="1010"/>
      <c r="BV116" s="1010" t="s">
        <v>136</v>
      </c>
      <c r="BW116" s="1010"/>
      <c r="BX116" s="1010"/>
      <c r="BY116" s="1010"/>
      <c r="BZ116" s="1010"/>
      <c r="CA116" s="1010" t="s">
        <v>443</v>
      </c>
      <c r="CB116" s="1010"/>
      <c r="CC116" s="1010"/>
      <c r="CD116" s="1010"/>
      <c r="CE116" s="1010"/>
      <c r="CF116" s="1004" t="s">
        <v>136</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136</v>
      </c>
      <c r="DH116" s="1049"/>
      <c r="DI116" s="1049"/>
      <c r="DJ116" s="1049"/>
      <c r="DK116" s="1050"/>
      <c r="DL116" s="1051" t="s">
        <v>443</v>
      </c>
      <c r="DM116" s="1049"/>
      <c r="DN116" s="1049"/>
      <c r="DO116" s="1049"/>
      <c r="DP116" s="1050"/>
      <c r="DQ116" s="1051" t="s">
        <v>465</v>
      </c>
      <c r="DR116" s="1049"/>
      <c r="DS116" s="1049"/>
      <c r="DT116" s="1049"/>
      <c r="DU116" s="1050"/>
      <c r="DV116" s="1052" t="s">
        <v>136</v>
      </c>
      <c r="DW116" s="1053"/>
      <c r="DX116" s="1053"/>
      <c r="DY116" s="1053"/>
      <c r="DZ116" s="1054"/>
    </row>
    <row r="117" spans="1:130" s="241"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466</v>
      </c>
      <c r="Z117" s="976"/>
      <c r="AA117" s="1066">
        <v>2515676</v>
      </c>
      <c r="AB117" s="1067"/>
      <c r="AC117" s="1067"/>
      <c r="AD117" s="1067"/>
      <c r="AE117" s="1068"/>
      <c r="AF117" s="1069">
        <v>2634124</v>
      </c>
      <c r="AG117" s="1067"/>
      <c r="AH117" s="1067"/>
      <c r="AI117" s="1067"/>
      <c r="AJ117" s="1068"/>
      <c r="AK117" s="1069">
        <v>2643650</v>
      </c>
      <c r="AL117" s="1067"/>
      <c r="AM117" s="1067"/>
      <c r="AN117" s="1067"/>
      <c r="AO117" s="1068"/>
      <c r="AP117" s="1070"/>
      <c r="AQ117" s="1071"/>
      <c r="AR117" s="1071"/>
      <c r="AS117" s="1071"/>
      <c r="AT117" s="1072"/>
      <c r="AU117" s="990"/>
      <c r="AV117" s="991"/>
      <c r="AW117" s="991"/>
      <c r="AX117" s="991"/>
      <c r="AY117" s="991"/>
      <c r="AZ117" s="1057" t="s">
        <v>467</v>
      </c>
      <c r="BA117" s="1058"/>
      <c r="BB117" s="1058"/>
      <c r="BC117" s="1058"/>
      <c r="BD117" s="1058"/>
      <c r="BE117" s="1058"/>
      <c r="BF117" s="1058"/>
      <c r="BG117" s="1058"/>
      <c r="BH117" s="1058"/>
      <c r="BI117" s="1058"/>
      <c r="BJ117" s="1058"/>
      <c r="BK117" s="1058"/>
      <c r="BL117" s="1058"/>
      <c r="BM117" s="1058"/>
      <c r="BN117" s="1058"/>
      <c r="BO117" s="1058"/>
      <c r="BP117" s="1059"/>
      <c r="BQ117" s="1009" t="s">
        <v>443</v>
      </c>
      <c r="BR117" s="1010"/>
      <c r="BS117" s="1010"/>
      <c r="BT117" s="1010"/>
      <c r="BU117" s="1010"/>
      <c r="BV117" s="1010" t="s">
        <v>136</v>
      </c>
      <c r="BW117" s="1010"/>
      <c r="BX117" s="1010"/>
      <c r="BY117" s="1010"/>
      <c r="BZ117" s="1010"/>
      <c r="CA117" s="1010" t="s">
        <v>136</v>
      </c>
      <c r="CB117" s="1010"/>
      <c r="CC117" s="1010"/>
      <c r="CD117" s="1010"/>
      <c r="CE117" s="1010"/>
      <c r="CF117" s="1004" t="s">
        <v>136</v>
      </c>
      <c r="CG117" s="1005"/>
      <c r="CH117" s="1005"/>
      <c r="CI117" s="1005"/>
      <c r="CJ117" s="1005"/>
      <c r="CK117" s="1035"/>
      <c r="CL117" s="1036"/>
      <c r="CM117" s="1006" t="s">
        <v>468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443</v>
      </c>
      <c r="DH117" s="1049"/>
      <c r="DI117" s="1049"/>
      <c r="DJ117" s="1049"/>
      <c r="DK117" s="1050"/>
      <c r="DL117" s="1051" t="s">
        <v>136</v>
      </c>
      <c r="DM117" s="1049"/>
      <c r="DN117" s="1049"/>
      <c r="DO117" s="1049"/>
      <c r="DP117" s="1050"/>
      <c r="DQ117" s="1051" t="s">
        <v>136</v>
      </c>
      <c r="DR117" s="1049"/>
      <c r="DS117" s="1049"/>
      <c r="DT117" s="1049"/>
      <c r="DU117" s="1050"/>
      <c r="DV117" s="1052" t="s">
        <v>136</v>
      </c>
      <c r="DW117" s="1053"/>
      <c r="DX117" s="1053"/>
      <c r="DY117" s="1053"/>
      <c r="DZ117" s="1054"/>
    </row>
    <row r="118" spans="1:130" s="241" customFormat="1" ht="26.25" customHeight="1" x14ac:dyDescent="0.15">
      <c r="A118" s="994" t="s">
        <v>437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435</v>
      </c>
      <c r="AB118" s="975"/>
      <c r="AC118" s="975"/>
      <c r="AD118" s="975"/>
      <c r="AE118" s="976"/>
      <c r="AF118" s="974" t="s">
        <v>307</v>
      </c>
      <c r="AG118" s="975"/>
      <c r="AH118" s="975"/>
      <c r="AI118" s="975"/>
      <c r="AJ118" s="976"/>
      <c r="AK118" s="974" t="s">
        <v>306</v>
      </c>
      <c r="AL118" s="975"/>
      <c r="AM118" s="975"/>
      <c r="AN118" s="975"/>
      <c r="AO118" s="976"/>
      <c r="AP118" s="1061" t="s">
        <v>436</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442</v>
      </c>
      <c r="BR118" s="1088"/>
      <c r="BS118" s="1088"/>
      <c r="BT118" s="1088"/>
      <c r="BU118" s="1088"/>
      <c r="BV118" s="1088" t="s">
        <v>465</v>
      </c>
      <c r="BW118" s="1088"/>
      <c r="BX118" s="1088"/>
      <c r="BY118" s="1088"/>
      <c r="BZ118" s="1088"/>
      <c r="CA118" s="1088" t="s">
        <v>443</v>
      </c>
      <c r="CB118" s="1088"/>
      <c r="CC118" s="1088"/>
      <c r="CD118" s="1088"/>
      <c r="CE118" s="1088"/>
      <c r="CF118" s="1004" t="s">
        <v>446</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136</v>
      </c>
      <c r="DH118" s="1049"/>
      <c r="DI118" s="1049"/>
      <c r="DJ118" s="1049"/>
      <c r="DK118" s="1050"/>
      <c r="DL118" s="1051" t="s">
        <v>136</v>
      </c>
      <c r="DM118" s="1049"/>
      <c r="DN118" s="1049"/>
      <c r="DO118" s="1049"/>
      <c r="DP118" s="1050"/>
      <c r="DQ118" s="1051" t="s">
        <v>443</v>
      </c>
      <c r="DR118" s="1049"/>
      <c r="DS118" s="1049"/>
      <c r="DT118" s="1049"/>
      <c r="DU118" s="1050"/>
      <c r="DV118" s="1052" t="s">
        <v>136</v>
      </c>
      <c r="DW118" s="1053"/>
      <c r="DX118" s="1053"/>
      <c r="DY118" s="1053"/>
      <c r="DZ118" s="1054"/>
    </row>
    <row r="119" spans="1:130" s="241" customFormat="1" ht="26.25" customHeight="1" x14ac:dyDescent="0.15">
      <c r="A119" s="1148" t="s">
        <v>440</v>
      </c>
      <c r="B119" s="1034"/>
      <c r="C119" s="1013" t="s">
        <v>441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443</v>
      </c>
      <c r="AB119" s="982"/>
      <c r="AC119" s="982"/>
      <c r="AD119" s="982"/>
      <c r="AE119" s="983"/>
      <c r="AF119" s="984" t="s">
        <v>136</v>
      </c>
      <c r="AG119" s="982"/>
      <c r="AH119" s="982"/>
      <c r="AI119" s="982"/>
      <c r="AJ119" s="983"/>
      <c r="AK119" s="984" t="s">
        <v>443</v>
      </c>
      <c r="AL119" s="982"/>
      <c r="AM119" s="982"/>
      <c r="AN119" s="982"/>
      <c r="AO119" s="983"/>
      <c r="AP119" s="985" t="s">
        <v>136</v>
      </c>
      <c r="AQ119" s="986"/>
      <c r="AR119" s="986"/>
      <c r="AS119" s="986"/>
      <c r="AT119" s="987"/>
      <c r="AU119" s="992"/>
      <c r="AV119" s="993"/>
      <c r="AW119" s="993"/>
      <c r="AX119" s="993"/>
      <c r="AY119" s="993"/>
      <c r="AZ119" s="272" t="s">
        <v>188</v>
      </c>
      <c r="BA119" s="272"/>
      <c r="BB119" s="272"/>
      <c r="BC119" s="272"/>
      <c r="BD119" s="272"/>
      <c r="BE119" s="272"/>
      <c r="BF119" s="272"/>
      <c r="BG119" s="272"/>
      <c r="BH119" s="272"/>
      <c r="BI119" s="272"/>
      <c r="BJ119" s="272"/>
      <c r="BK119" s="272"/>
      <c r="BL119" s="272"/>
      <c r="BM119" s="272"/>
      <c r="BN119" s="272"/>
      <c r="BO119" s="1065" t="s">
        <v>471</v>
      </c>
      <c r="BP119" s="1096"/>
      <c r="BQ119" s="1087">
        <v>27600307</v>
      </c>
      <c r="BR119" s="1088"/>
      <c r="BS119" s="1088"/>
      <c r="BT119" s="1088"/>
      <c r="BU119" s="1088"/>
      <c r="BV119" s="1088">
        <v>27682829</v>
      </c>
      <c r="BW119" s="1088"/>
      <c r="BX119" s="1088"/>
      <c r="BY119" s="1088"/>
      <c r="BZ119" s="1088"/>
      <c r="CA119" s="1088">
        <v>27185171</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136</v>
      </c>
      <c r="DH119" s="1074"/>
      <c r="DI119" s="1074"/>
      <c r="DJ119" s="1074"/>
      <c r="DK119" s="1075"/>
      <c r="DL119" s="1073" t="s">
        <v>136</v>
      </c>
      <c r="DM119" s="1074"/>
      <c r="DN119" s="1074"/>
      <c r="DO119" s="1074"/>
      <c r="DP119" s="1075"/>
      <c r="DQ119" s="1073" t="s">
        <v>442</v>
      </c>
      <c r="DR119" s="1074"/>
      <c r="DS119" s="1074"/>
      <c r="DT119" s="1074"/>
      <c r="DU119" s="1075"/>
      <c r="DV119" s="1076" t="s">
        <v>442</v>
      </c>
      <c r="DW119" s="1077"/>
      <c r="DX119" s="1077"/>
      <c r="DY119" s="1077"/>
      <c r="DZ119" s="1078"/>
    </row>
    <row r="120" spans="1:130" s="241" customFormat="1" ht="26.25" customHeight="1" x14ac:dyDescent="0.15">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136</v>
      </c>
      <c r="AB120" s="1049"/>
      <c r="AC120" s="1049"/>
      <c r="AD120" s="1049"/>
      <c r="AE120" s="1050"/>
      <c r="AF120" s="1051" t="s">
        <v>443</v>
      </c>
      <c r="AG120" s="1049"/>
      <c r="AH120" s="1049"/>
      <c r="AI120" s="1049"/>
      <c r="AJ120" s="1050"/>
      <c r="AK120" s="1051" t="s">
        <v>136</v>
      </c>
      <c r="AL120" s="1049"/>
      <c r="AM120" s="1049"/>
      <c r="AN120" s="1049"/>
      <c r="AO120" s="1050"/>
      <c r="AP120" s="1052" t="s">
        <v>136</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3807538</v>
      </c>
      <c r="BR120" s="1017"/>
      <c r="BS120" s="1017"/>
      <c r="BT120" s="1017"/>
      <c r="BU120" s="1017"/>
      <c r="BV120" s="1017">
        <v>3573935</v>
      </c>
      <c r="BW120" s="1017"/>
      <c r="BX120" s="1017"/>
      <c r="BY120" s="1017"/>
      <c r="BZ120" s="1017"/>
      <c r="CA120" s="1017">
        <v>3485616</v>
      </c>
      <c r="CB120" s="1017"/>
      <c r="CC120" s="1017"/>
      <c r="CD120" s="1017"/>
      <c r="CE120" s="1017"/>
      <c r="CF120" s="1031">
        <v>60</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8134006</v>
      </c>
      <c r="DH120" s="1017"/>
      <c r="DI120" s="1017"/>
      <c r="DJ120" s="1017"/>
      <c r="DK120" s="1017"/>
      <c r="DL120" s="1017">
        <v>8305594</v>
      </c>
      <c r="DM120" s="1017"/>
      <c r="DN120" s="1017"/>
      <c r="DO120" s="1017"/>
      <c r="DP120" s="1017"/>
      <c r="DQ120" s="1017">
        <v>8417455</v>
      </c>
      <c r="DR120" s="1017"/>
      <c r="DS120" s="1017"/>
      <c r="DT120" s="1017"/>
      <c r="DU120" s="1017"/>
      <c r="DV120" s="1018">
        <v>144.80000000000001</v>
      </c>
      <c r="DW120" s="1018"/>
      <c r="DX120" s="1018"/>
      <c r="DY120" s="1018"/>
      <c r="DZ120" s="1019"/>
    </row>
    <row r="121" spans="1:130" s="241" customFormat="1" ht="26.25" customHeight="1" x14ac:dyDescent="0.15">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443</v>
      </c>
      <c r="AB121" s="1049"/>
      <c r="AC121" s="1049"/>
      <c r="AD121" s="1049"/>
      <c r="AE121" s="1050"/>
      <c r="AF121" s="1051" t="s">
        <v>443</v>
      </c>
      <c r="AG121" s="1049"/>
      <c r="AH121" s="1049"/>
      <c r="AI121" s="1049"/>
      <c r="AJ121" s="1050"/>
      <c r="AK121" s="1051" t="s">
        <v>443</v>
      </c>
      <c r="AL121" s="1049"/>
      <c r="AM121" s="1049"/>
      <c r="AN121" s="1049"/>
      <c r="AO121" s="1050"/>
      <c r="AP121" s="1052" t="s">
        <v>136</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v>440160</v>
      </c>
      <c r="BR121" s="1010"/>
      <c r="BS121" s="1010"/>
      <c r="BT121" s="1010"/>
      <c r="BU121" s="1010"/>
      <c r="BV121" s="1010">
        <v>393761</v>
      </c>
      <c r="BW121" s="1010"/>
      <c r="BX121" s="1010"/>
      <c r="BY121" s="1010"/>
      <c r="BZ121" s="1010"/>
      <c r="CA121" s="1010">
        <v>328027</v>
      </c>
      <c r="CB121" s="1010"/>
      <c r="CC121" s="1010"/>
      <c r="CD121" s="1010"/>
      <c r="CE121" s="1010"/>
      <c r="CF121" s="1004">
        <v>5.6</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t="s">
        <v>136</v>
      </c>
      <c r="DH121" s="1010"/>
      <c r="DI121" s="1010"/>
      <c r="DJ121" s="1010"/>
      <c r="DK121" s="1010"/>
      <c r="DL121" s="1010">
        <v>2873212</v>
      </c>
      <c r="DM121" s="1010"/>
      <c r="DN121" s="1010"/>
      <c r="DO121" s="1010"/>
      <c r="DP121" s="1010"/>
      <c r="DQ121" s="1010">
        <v>2810759</v>
      </c>
      <c r="DR121" s="1010"/>
      <c r="DS121" s="1010"/>
      <c r="DT121" s="1010"/>
      <c r="DU121" s="1010"/>
      <c r="DV121" s="1011">
        <v>48.4</v>
      </c>
      <c r="DW121" s="1011"/>
      <c r="DX121" s="1011"/>
      <c r="DY121" s="1011"/>
      <c r="DZ121" s="1012"/>
    </row>
    <row r="122" spans="1:130" s="241"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446</v>
      </c>
      <c r="AB122" s="1049"/>
      <c r="AC122" s="1049"/>
      <c r="AD122" s="1049"/>
      <c r="AE122" s="1050"/>
      <c r="AF122" s="1051" t="s">
        <v>136</v>
      </c>
      <c r="AG122" s="1049"/>
      <c r="AH122" s="1049"/>
      <c r="AI122" s="1049"/>
      <c r="AJ122" s="1050"/>
      <c r="AK122" s="1051" t="s">
        <v>136</v>
      </c>
      <c r="AL122" s="1049"/>
      <c r="AM122" s="1049"/>
      <c r="AN122" s="1049"/>
      <c r="AO122" s="1050"/>
      <c r="AP122" s="1052" t="s">
        <v>136</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17755817</v>
      </c>
      <c r="BR122" s="1088"/>
      <c r="BS122" s="1088"/>
      <c r="BT122" s="1088"/>
      <c r="BU122" s="1088"/>
      <c r="BV122" s="1088">
        <v>17519262</v>
      </c>
      <c r="BW122" s="1088"/>
      <c r="BX122" s="1088"/>
      <c r="BY122" s="1088"/>
      <c r="BZ122" s="1088"/>
      <c r="CA122" s="1088">
        <v>16938490</v>
      </c>
      <c r="CB122" s="1088"/>
      <c r="CC122" s="1088"/>
      <c r="CD122" s="1088"/>
      <c r="CE122" s="1088"/>
      <c r="CF122" s="1108">
        <v>291.39999999999998</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174347</v>
      </c>
      <c r="DH122" s="1010"/>
      <c r="DI122" s="1010"/>
      <c r="DJ122" s="1010"/>
      <c r="DK122" s="1010"/>
      <c r="DL122" s="1010">
        <v>181473</v>
      </c>
      <c r="DM122" s="1010"/>
      <c r="DN122" s="1010"/>
      <c r="DO122" s="1010"/>
      <c r="DP122" s="1010"/>
      <c r="DQ122" s="1010">
        <v>193143</v>
      </c>
      <c r="DR122" s="1010"/>
      <c r="DS122" s="1010"/>
      <c r="DT122" s="1010"/>
      <c r="DU122" s="1010"/>
      <c r="DV122" s="1011">
        <v>3.3</v>
      </c>
      <c r="DW122" s="1011"/>
      <c r="DX122" s="1011"/>
      <c r="DY122" s="1011"/>
      <c r="DZ122" s="1012"/>
    </row>
    <row r="123" spans="1:130" s="241" customFormat="1" ht="26.25" customHeight="1" x14ac:dyDescent="0.15">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446</v>
      </c>
      <c r="AB123" s="1049"/>
      <c r="AC123" s="1049"/>
      <c r="AD123" s="1049"/>
      <c r="AE123" s="1050"/>
      <c r="AF123" s="1051" t="s">
        <v>136</v>
      </c>
      <c r="AG123" s="1049"/>
      <c r="AH123" s="1049"/>
      <c r="AI123" s="1049"/>
      <c r="AJ123" s="1050"/>
      <c r="AK123" s="1051" t="s">
        <v>446</v>
      </c>
      <c r="AL123" s="1049"/>
      <c r="AM123" s="1049"/>
      <c r="AN123" s="1049"/>
      <c r="AO123" s="1050"/>
      <c r="AP123" s="1052" t="s">
        <v>465</v>
      </c>
      <c r="AQ123" s="1053"/>
      <c r="AR123" s="1053"/>
      <c r="AS123" s="1053"/>
      <c r="AT123" s="1054"/>
      <c r="AU123" s="1085"/>
      <c r="AV123" s="1086"/>
      <c r="AW123" s="1086"/>
      <c r="AX123" s="1086"/>
      <c r="AY123" s="1086"/>
      <c r="AZ123" s="272" t="s">
        <v>188</v>
      </c>
      <c r="BA123" s="272"/>
      <c r="BB123" s="272"/>
      <c r="BC123" s="272"/>
      <c r="BD123" s="272"/>
      <c r="BE123" s="272"/>
      <c r="BF123" s="272"/>
      <c r="BG123" s="272"/>
      <c r="BH123" s="272"/>
      <c r="BI123" s="272"/>
      <c r="BJ123" s="272"/>
      <c r="BK123" s="272"/>
      <c r="BL123" s="272"/>
      <c r="BM123" s="272"/>
      <c r="BN123" s="272"/>
      <c r="BO123" s="1065" t="s">
        <v>482</v>
      </c>
      <c r="BP123" s="1096"/>
      <c r="BQ123" s="1155">
        <v>22003515</v>
      </c>
      <c r="BR123" s="1156"/>
      <c r="BS123" s="1156"/>
      <c r="BT123" s="1156"/>
      <c r="BU123" s="1156"/>
      <c r="BV123" s="1156">
        <v>21486958</v>
      </c>
      <c r="BW123" s="1156"/>
      <c r="BX123" s="1156"/>
      <c r="BY123" s="1156"/>
      <c r="BZ123" s="1156"/>
      <c r="CA123" s="1156">
        <v>20752133</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1" customFormat="1" ht="26.25" customHeight="1" thickBot="1" x14ac:dyDescent="0.2">
      <c r="A124" s="1149"/>
      <c r="B124" s="1036"/>
      <c r="C124" s="1006" t="s">
        <v>468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136</v>
      </c>
      <c r="AB124" s="1049"/>
      <c r="AC124" s="1049"/>
      <c r="AD124" s="1049"/>
      <c r="AE124" s="1050"/>
      <c r="AF124" s="1051" t="s">
        <v>136</v>
      </c>
      <c r="AG124" s="1049"/>
      <c r="AH124" s="1049"/>
      <c r="AI124" s="1049"/>
      <c r="AJ124" s="1050"/>
      <c r="AK124" s="1051" t="s">
        <v>136</v>
      </c>
      <c r="AL124" s="1049"/>
      <c r="AM124" s="1049"/>
      <c r="AN124" s="1049"/>
      <c r="AO124" s="1050"/>
      <c r="AP124" s="1052" t="s">
        <v>443</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93.6</v>
      </c>
      <c r="BR124" s="1118"/>
      <c r="BS124" s="1118"/>
      <c r="BT124" s="1118"/>
      <c r="BU124" s="1118"/>
      <c r="BV124" s="1118">
        <v>105.5</v>
      </c>
      <c r="BW124" s="1118"/>
      <c r="BX124" s="1118"/>
      <c r="BY124" s="1118"/>
      <c r="BZ124" s="1118"/>
      <c r="CA124" s="1118">
        <v>110.6</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3234125</v>
      </c>
      <c r="DH124" s="1074"/>
      <c r="DI124" s="1074"/>
      <c r="DJ124" s="1074"/>
      <c r="DK124" s="1075"/>
      <c r="DL124" s="1073" t="s">
        <v>136</v>
      </c>
      <c r="DM124" s="1074"/>
      <c r="DN124" s="1074"/>
      <c r="DO124" s="1074"/>
      <c r="DP124" s="1075"/>
      <c r="DQ124" s="1073" t="s">
        <v>136</v>
      </c>
      <c r="DR124" s="1074"/>
      <c r="DS124" s="1074"/>
      <c r="DT124" s="1074"/>
      <c r="DU124" s="1075"/>
      <c r="DV124" s="1076" t="s">
        <v>136</v>
      </c>
      <c r="DW124" s="1077"/>
      <c r="DX124" s="1077"/>
      <c r="DY124" s="1077"/>
      <c r="DZ124" s="1078"/>
    </row>
    <row r="125" spans="1:130" s="241" customFormat="1" ht="26.25" customHeight="1" x14ac:dyDescent="0.15">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465</v>
      </c>
      <c r="AB125" s="1049"/>
      <c r="AC125" s="1049"/>
      <c r="AD125" s="1049"/>
      <c r="AE125" s="1050"/>
      <c r="AF125" s="1051" t="s">
        <v>136</v>
      </c>
      <c r="AG125" s="1049"/>
      <c r="AH125" s="1049"/>
      <c r="AI125" s="1049"/>
      <c r="AJ125" s="1050"/>
      <c r="AK125" s="1051" t="s">
        <v>136</v>
      </c>
      <c r="AL125" s="1049"/>
      <c r="AM125" s="1049"/>
      <c r="AN125" s="1049"/>
      <c r="AO125" s="1050"/>
      <c r="AP125" s="1052" t="s">
        <v>136</v>
      </c>
      <c r="AQ125" s="1053"/>
      <c r="AR125" s="1053"/>
      <c r="AS125" s="1053"/>
      <c r="AT125" s="1054"/>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443</v>
      </c>
      <c r="DH125" s="1017"/>
      <c r="DI125" s="1017"/>
      <c r="DJ125" s="1017"/>
      <c r="DK125" s="1017"/>
      <c r="DL125" s="1017" t="s">
        <v>465</v>
      </c>
      <c r="DM125" s="1017"/>
      <c r="DN125" s="1017"/>
      <c r="DO125" s="1017"/>
      <c r="DP125" s="1017"/>
      <c r="DQ125" s="1017" t="s">
        <v>136</v>
      </c>
      <c r="DR125" s="1017"/>
      <c r="DS125" s="1017"/>
      <c r="DT125" s="1017"/>
      <c r="DU125" s="1017"/>
      <c r="DV125" s="1018" t="s">
        <v>136</v>
      </c>
      <c r="DW125" s="1018"/>
      <c r="DX125" s="1018"/>
      <c r="DY125" s="1018"/>
      <c r="DZ125" s="1019"/>
    </row>
    <row r="126" spans="1:130" s="241" customFormat="1" ht="26.25" customHeight="1" thickBot="1" x14ac:dyDescent="0.2">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136</v>
      </c>
      <c r="AB126" s="1049"/>
      <c r="AC126" s="1049"/>
      <c r="AD126" s="1049"/>
      <c r="AE126" s="1050"/>
      <c r="AF126" s="1051" t="s">
        <v>443</v>
      </c>
      <c r="AG126" s="1049"/>
      <c r="AH126" s="1049"/>
      <c r="AI126" s="1049"/>
      <c r="AJ126" s="1050"/>
      <c r="AK126" s="1051" t="s">
        <v>136</v>
      </c>
      <c r="AL126" s="1049"/>
      <c r="AM126" s="1049"/>
      <c r="AN126" s="1049"/>
      <c r="AO126" s="1050"/>
      <c r="AP126" s="1052" t="s">
        <v>465</v>
      </c>
      <c r="AQ126" s="1053"/>
      <c r="AR126" s="1053"/>
      <c r="AS126" s="1053"/>
      <c r="AT126" s="1054"/>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136</v>
      </c>
      <c r="DH126" s="1010"/>
      <c r="DI126" s="1010"/>
      <c r="DJ126" s="1010"/>
      <c r="DK126" s="1010"/>
      <c r="DL126" s="1010" t="s">
        <v>465</v>
      </c>
      <c r="DM126" s="1010"/>
      <c r="DN126" s="1010"/>
      <c r="DO126" s="1010"/>
      <c r="DP126" s="1010"/>
      <c r="DQ126" s="1010" t="s">
        <v>136</v>
      </c>
      <c r="DR126" s="1010"/>
      <c r="DS126" s="1010"/>
      <c r="DT126" s="1010"/>
      <c r="DU126" s="1010"/>
      <c r="DV126" s="1011" t="s">
        <v>136</v>
      </c>
      <c r="DW126" s="1011"/>
      <c r="DX126" s="1011"/>
      <c r="DY126" s="1011"/>
      <c r="DZ126" s="1012"/>
    </row>
    <row r="127" spans="1:130" s="241"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465</v>
      </c>
      <c r="AB127" s="1049"/>
      <c r="AC127" s="1049"/>
      <c r="AD127" s="1049"/>
      <c r="AE127" s="1050"/>
      <c r="AF127" s="1051">
        <v>130</v>
      </c>
      <c r="AG127" s="1049"/>
      <c r="AH127" s="1049"/>
      <c r="AI127" s="1049"/>
      <c r="AJ127" s="1050"/>
      <c r="AK127" s="1051">
        <v>130</v>
      </c>
      <c r="AL127" s="1049"/>
      <c r="AM127" s="1049"/>
      <c r="AN127" s="1049"/>
      <c r="AO127" s="1050"/>
      <c r="AP127" s="1052">
        <v>0</v>
      </c>
      <c r="AQ127" s="1053"/>
      <c r="AR127" s="1053"/>
      <c r="AS127" s="1053"/>
      <c r="AT127" s="1054"/>
      <c r="AU127" s="277"/>
      <c r="AV127" s="277"/>
      <c r="AW127" s="277"/>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77"/>
      <c r="CB127" s="277"/>
      <c r="CC127" s="277"/>
      <c r="CD127" s="278"/>
      <c r="CE127" s="278"/>
      <c r="CF127" s="278"/>
      <c r="CG127" s="275"/>
      <c r="CH127" s="275"/>
      <c r="CI127" s="275"/>
      <c r="CJ127" s="276"/>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442</v>
      </c>
      <c r="DH127" s="1010"/>
      <c r="DI127" s="1010"/>
      <c r="DJ127" s="1010"/>
      <c r="DK127" s="1010"/>
      <c r="DL127" s="1010" t="s">
        <v>443</v>
      </c>
      <c r="DM127" s="1010"/>
      <c r="DN127" s="1010"/>
      <c r="DO127" s="1010"/>
      <c r="DP127" s="1010"/>
      <c r="DQ127" s="1010" t="s">
        <v>465</v>
      </c>
      <c r="DR127" s="1010"/>
      <c r="DS127" s="1010"/>
      <c r="DT127" s="1010"/>
      <c r="DU127" s="1010"/>
      <c r="DV127" s="1011" t="s">
        <v>136</v>
      </c>
      <c r="DW127" s="1011"/>
      <c r="DX127" s="1011"/>
      <c r="DY127" s="1011"/>
      <c r="DZ127" s="1012"/>
    </row>
    <row r="128" spans="1:130" s="241"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38494</v>
      </c>
      <c r="AB128" s="1138"/>
      <c r="AC128" s="1138"/>
      <c r="AD128" s="1138"/>
      <c r="AE128" s="1139"/>
      <c r="AF128" s="1140">
        <v>40913</v>
      </c>
      <c r="AG128" s="1138"/>
      <c r="AH128" s="1138"/>
      <c r="AI128" s="1138"/>
      <c r="AJ128" s="1139"/>
      <c r="AK128" s="1140">
        <v>34759</v>
      </c>
      <c r="AL128" s="1138"/>
      <c r="AM128" s="1138"/>
      <c r="AN128" s="1138"/>
      <c r="AO128" s="1139"/>
      <c r="AP128" s="1141"/>
      <c r="AQ128" s="1142"/>
      <c r="AR128" s="1142"/>
      <c r="AS128" s="1142"/>
      <c r="AT128" s="1143"/>
      <c r="AU128" s="277"/>
      <c r="AV128" s="277"/>
      <c r="AW128" s="277"/>
      <c r="AX128" s="978" t="s">
        <v>496</v>
      </c>
      <c r="AY128" s="979"/>
      <c r="AZ128" s="979"/>
      <c r="BA128" s="979"/>
      <c r="BB128" s="979"/>
      <c r="BC128" s="979"/>
      <c r="BD128" s="979"/>
      <c r="BE128" s="980"/>
      <c r="BF128" s="1144" t="s">
        <v>442</v>
      </c>
      <c r="BG128" s="1145"/>
      <c r="BH128" s="1145"/>
      <c r="BI128" s="1145"/>
      <c r="BJ128" s="1145"/>
      <c r="BK128" s="1145"/>
      <c r="BL128" s="1146"/>
      <c r="BM128" s="1144">
        <v>13.9</v>
      </c>
      <c r="BN128" s="1145"/>
      <c r="BO128" s="1145"/>
      <c r="BP128" s="1145"/>
      <c r="BQ128" s="1145"/>
      <c r="BR128" s="1145"/>
      <c r="BS128" s="1146"/>
      <c r="BT128" s="1144">
        <v>20</v>
      </c>
      <c r="BU128" s="1145"/>
      <c r="BV128" s="1145"/>
      <c r="BW128" s="1145"/>
      <c r="BX128" s="1145"/>
      <c r="BY128" s="1145"/>
      <c r="BZ128" s="1169"/>
      <c r="CA128" s="278"/>
      <c r="CB128" s="278"/>
      <c r="CC128" s="278"/>
      <c r="CD128" s="278"/>
      <c r="CE128" s="278"/>
      <c r="CF128" s="278"/>
      <c r="CG128" s="275"/>
      <c r="CH128" s="275"/>
      <c r="CI128" s="275"/>
      <c r="CJ128" s="276"/>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443</v>
      </c>
      <c r="DH128" s="1130"/>
      <c r="DI128" s="1130"/>
      <c r="DJ128" s="1130"/>
      <c r="DK128" s="1130"/>
      <c r="DL128" s="1130" t="s">
        <v>443</v>
      </c>
      <c r="DM128" s="1130"/>
      <c r="DN128" s="1130"/>
      <c r="DO128" s="1130"/>
      <c r="DP128" s="1130"/>
      <c r="DQ128" s="1130" t="s">
        <v>443</v>
      </c>
      <c r="DR128" s="1130"/>
      <c r="DS128" s="1130"/>
      <c r="DT128" s="1130"/>
      <c r="DU128" s="1130"/>
      <c r="DV128" s="1131" t="s">
        <v>443</v>
      </c>
      <c r="DW128" s="1131"/>
      <c r="DX128" s="1131"/>
      <c r="DY128" s="1131"/>
      <c r="DZ128" s="1132"/>
    </row>
    <row r="129" spans="1:131" s="241"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7614612</v>
      </c>
      <c r="AB129" s="1049"/>
      <c r="AC129" s="1049"/>
      <c r="AD129" s="1049"/>
      <c r="AE129" s="1050"/>
      <c r="AF129" s="1051">
        <v>7473178</v>
      </c>
      <c r="AG129" s="1049"/>
      <c r="AH129" s="1049"/>
      <c r="AI129" s="1049"/>
      <c r="AJ129" s="1050"/>
      <c r="AK129" s="1051">
        <v>7448563</v>
      </c>
      <c r="AL129" s="1049"/>
      <c r="AM129" s="1049"/>
      <c r="AN129" s="1049"/>
      <c r="AO129" s="1050"/>
      <c r="AP129" s="1166"/>
      <c r="AQ129" s="1167"/>
      <c r="AR129" s="1167"/>
      <c r="AS129" s="1167"/>
      <c r="AT129" s="1168"/>
      <c r="AU129" s="279"/>
      <c r="AV129" s="279"/>
      <c r="AW129" s="279"/>
      <c r="AX129" s="1157" t="s">
        <v>499</v>
      </c>
      <c r="AY129" s="1040"/>
      <c r="AZ129" s="1040"/>
      <c r="BA129" s="1040"/>
      <c r="BB129" s="1040"/>
      <c r="BC129" s="1040"/>
      <c r="BD129" s="1040"/>
      <c r="BE129" s="1041"/>
      <c r="BF129" s="1158" t="s">
        <v>500</v>
      </c>
      <c r="BG129" s="1159"/>
      <c r="BH129" s="1159"/>
      <c r="BI129" s="1159"/>
      <c r="BJ129" s="1159"/>
      <c r="BK129" s="1159"/>
      <c r="BL129" s="1160"/>
      <c r="BM129" s="1158">
        <v>18.899999999999999</v>
      </c>
      <c r="BN129" s="1159"/>
      <c r="BO129" s="1159"/>
      <c r="BP129" s="1159"/>
      <c r="BQ129" s="1159"/>
      <c r="BR129" s="1159"/>
      <c r="BS129" s="1160"/>
      <c r="BT129" s="1158">
        <v>30</v>
      </c>
      <c r="BU129" s="1161"/>
      <c r="BV129" s="1161"/>
      <c r="BW129" s="1161"/>
      <c r="BX129" s="1161"/>
      <c r="BY129" s="1161"/>
      <c r="BZ129" s="1162"/>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1637714</v>
      </c>
      <c r="AB130" s="1049"/>
      <c r="AC130" s="1049"/>
      <c r="AD130" s="1049"/>
      <c r="AE130" s="1050"/>
      <c r="AF130" s="1051">
        <v>1601834</v>
      </c>
      <c r="AG130" s="1049"/>
      <c r="AH130" s="1049"/>
      <c r="AI130" s="1049"/>
      <c r="AJ130" s="1050"/>
      <c r="AK130" s="1051">
        <v>1636165</v>
      </c>
      <c r="AL130" s="1049"/>
      <c r="AM130" s="1049"/>
      <c r="AN130" s="1049"/>
      <c r="AO130" s="1050"/>
      <c r="AP130" s="1166"/>
      <c r="AQ130" s="1167"/>
      <c r="AR130" s="1167"/>
      <c r="AS130" s="1167"/>
      <c r="AT130" s="1168"/>
      <c r="AU130" s="279"/>
      <c r="AV130" s="279"/>
      <c r="AW130" s="279"/>
      <c r="AX130" s="1157" t="s">
        <v>503</v>
      </c>
      <c r="AY130" s="1040"/>
      <c r="AZ130" s="1040"/>
      <c r="BA130" s="1040"/>
      <c r="BB130" s="1040"/>
      <c r="BC130" s="1040"/>
      <c r="BD130" s="1040"/>
      <c r="BE130" s="1041"/>
      <c r="BF130" s="1194">
        <v>15.8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5976898</v>
      </c>
      <c r="AB131" s="1074"/>
      <c r="AC131" s="1074"/>
      <c r="AD131" s="1074"/>
      <c r="AE131" s="1075"/>
      <c r="AF131" s="1073">
        <v>5871344</v>
      </c>
      <c r="AG131" s="1074"/>
      <c r="AH131" s="1074"/>
      <c r="AI131" s="1074"/>
      <c r="AJ131" s="1075"/>
      <c r="AK131" s="1073">
        <v>5812398</v>
      </c>
      <c r="AL131" s="1074"/>
      <c r="AM131" s="1074"/>
      <c r="AN131" s="1074"/>
      <c r="AO131" s="1075"/>
      <c r="AP131" s="1204"/>
      <c r="AQ131" s="1205"/>
      <c r="AR131" s="1205"/>
      <c r="AS131" s="1205"/>
      <c r="AT131" s="1206"/>
      <c r="AU131" s="279"/>
      <c r="AV131" s="279"/>
      <c r="AW131" s="279"/>
      <c r="AX131" s="1176" t="s">
        <v>505</v>
      </c>
      <c r="AY131" s="1127"/>
      <c r="AZ131" s="1127"/>
      <c r="BA131" s="1127"/>
      <c r="BB131" s="1127"/>
      <c r="BC131" s="1127"/>
      <c r="BD131" s="1127"/>
      <c r="BE131" s="1128"/>
      <c r="BF131" s="1177">
        <v>110.6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14.045212080000001</v>
      </c>
      <c r="AB132" s="1190"/>
      <c r="AC132" s="1190"/>
      <c r="AD132" s="1190"/>
      <c r="AE132" s="1191"/>
      <c r="AF132" s="1192">
        <v>16.885009629999999</v>
      </c>
      <c r="AG132" s="1190"/>
      <c r="AH132" s="1190"/>
      <c r="AI132" s="1190"/>
      <c r="AJ132" s="1191"/>
      <c r="AK132" s="1192">
        <v>16.735364650000001</v>
      </c>
      <c r="AL132" s="1190"/>
      <c r="AM132" s="1190"/>
      <c r="AN132" s="1190"/>
      <c r="AO132" s="1191"/>
      <c r="AP132" s="1089"/>
      <c r="AQ132" s="1090"/>
      <c r="AR132" s="1090"/>
      <c r="AS132" s="1090"/>
      <c r="AT132" s="1193"/>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14</v>
      </c>
      <c r="AB133" s="1173"/>
      <c r="AC133" s="1173"/>
      <c r="AD133" s="1173"/>
      <c r="AE133" s="1174"/>
      <c r="AF133" s="1172">
        <v>14.9</v>
      </c>
      <c r="AG133" s="1173"/>
      <c r="AH133" s="1173"/>
      <c r="AI133" s="1173"/>
      <c r="AJ133" s="1174"/>
      <c r="AK133" s="1172">
        <v>15.8</v>
      </c>
      <c r="AL133" s="1173"/>
      <c r="AM133" s="1173"/>
      <c r="AN133" s="1173"/>
      <c r="AO133" s="1174"/>
      <c r="AP133" s="1119"/>
      <c r="AQ133" s="1120"/>
      <c r="AR133" s="1120"/>
      <c r="AS133" s="1120"/>
      <c r="AT133" s="1175"/>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sOL2EYsmQRQeAVYz6cULjyid06Gx/jdBM6VCkEOOgc3LWxOOktrSoIVNqgz+wiwFCNkam2J1i9T5+mLGjSnDjA==" saltValue="S2YSBnm5wZP/4WaVHeg8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509</v>
      </c>
    </row>
    <row r="98" spans="24:120" hidden="1" x14ac:dyDescent="0.15">
      <c r="CS98" s="285"/>
      <c r="CX98" s="285"/>
      <c r="DC98" s="285"/>
      <c r="DH98" s="285"/>
    </row>
    <row r="99" spans="24:120" hidden="1" x14ac:dyDescent="0.15">
      <c r="CS99" s="285"/>
      <c r="CX99" s="285"/>
      <c r="DC99" s="285"/>
      <c r="DH99" s="285"/>
    </row>
    <row r="100" spans="24:120" hidden="1" x14ac:dyDescent="0.15"/>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Qwjtpx8TWbLo7kjXZ40xCrvNmlWmD+ewFqWaaiE3S1BxA73pMpEvKC9QsEgCNvHvWGSd8VEm2U6Mzic+WTprQ==" saltValue="7Fg9vqEm3MzaONATYyxB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kCwujJTgukPIEKom+9jG13QUdKlpqmumellifAWclZVTCoaVDeeNMbbRxuriOvqW/sopnELZV8fR3lDt0fRpw==" saltValue="rduEHFDAkclg+NRQ6HkJi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510</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511</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0" t="s">
        <v>512</v>
      </c>
      <c r="AP7" s="298"/>
      <c r="AQ7" s="299" t="s">
        <v>513</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1"/>
      <c r="AP8" s="304" t="s">
        <v>514</v>
      </c>
      <c r="AQ8" s="305" t="s">
        <v>515</v>
      </c>
      <c r="AR8" s="306" t="s">
        <v>516</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2" t="s">
        <v>517</v>
      </c>
      <c r="AL9" s="1213"/>
      <c r="AM9" s="1213"/>
      <c r="AN9" s="1214"/>
      <c r="AO9" s="307">
        <v>1790111</v>
      </c>
      <c r="AP9" s="307">
        <v>82059</v>
      </c>
      <c r="AQ9" s="308">
        <v>63072</v>
      </c>
      <c r="AR9" s="309">
        <v>30.1</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2" t="s">
        <v>518</v>
      </c>
      <c r="AL10" s="1213"/>
      <c r="AM10" s="1213"/>
      <c r="AN10" s="1214"/>
      <c r="AO10" s="310">
        <v>290951</v>
      </c>
      <c r="AP10" s="310">
        <v>13337</v>
      </c>
      <c r="AQ10" s="311">
        <v>6862</v>
      </c>
      <c r="AR10" s="312">
        <v>94.4</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2" t="s">
        <v>519</v>
      </c>
      <c r="AL11" s="1213"/>
      <c r="AM11" s="1213"/>
      <c r="AN11" s="1214"/>
      <c r="AO11" s="310">
        <v>359661</v>
      </c>
      <c r="AP11" s="310">
        <v>16487</v>
      </c>
      <c r="AQ11" s="311">
        <v>9054</v>
      </c>
      <c r="AR11" s="312">
        <v>82.1</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2" t="s">
        <v>520</v>
      </c>
      <c r="AL12" s="1213"/>
      <c r="AM12" s="1213"/>
      <c r="AN12" s="1214"/>
      <c r="AO12" s="310">
        <v>740</v>
      </c>
      <c r="AP12" s="310">
        <v>34</v>
      </c>
      <c r="AQ12" s="311">
        <v>361</v>
      </c>
      <c r="AR12" s="312">
        <v>-90.6</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2" t="s">
        <v>521</v>
      </c>
      <c r="AL13" s="1213"/>
      <c r="AM13" s="1213"/>
      <c r="AN13" s="1214"/>
      <c r="AO13" s="310" t="s">
        <v>522</v>
      </c>
      <c r="AP13" s="310" t="s">
        <v>522</v>
      </c>
      <c r="AQ13" s="311" t="s">
        <v>522</v>
      </c>
      <c r="AR13" s="312" t="s">
        <v>522</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2" t="s">
        <v>523</v>
      </c>
      <c r="AL14" s="1213"/>
      <c r="AM14" s="1213"/>
      <c r="AN14" s="1214"/>
      <c r="AO14" s="310" t="s">
        <v>522</v>
      </c>
      <c r="AP14" s="310" t="s">
        <v>522</v>
      </c>
      <c r="AQ14" s="311">
        <v>2718</v>
      </c>
      <c r="AR14" s="312" t="s">
        <v>522</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2" t="s">
        <v>524</v>
      </c>
      <c r="AL15" s="1213"/>
      <c r="AM15" s="1213"/>
      <c r="AN15" s="1214"/>
      <c r="AO15" s="310">
        <v>33312</v>
      </c>
      <c r="AP15" s="310">
        <v>1527</v>
      </c>
      <c r="AQ15" s="311">
        <v>1384</v>
      </c>
      <c r="AR15" s="312">
        <v>10.3</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5" t="s">
        <v>525</v>
      </c>
      <c r="AL16" s="1216"/>
      <c r="AM16" s="1216"/>
      <c r="AN16" s="1217"/>
      <c r="AO16" s="310">
        <v>-180116</v>
      </c>
      <c r="AP16" s="310">
        <v>-8257</v>
      </c>
      <c r="AQ16" s="311">
        <v>-5449</v>
      </c>
      <c r="AR16" s="312">
        <v>51.5</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5" t="s">
        <v>188</v>
      </c>
      <c r="AL17" s="1216"/>
      <c r="AM17" s="1216"/>
      <c r="AN17" s="1217"/>
      <c r="AO17" s="310">
        <v>2294659</v>
      </c>
      <c r="AP17" s="310">
        <v>105187</v>
      </c>
      <c r="AQ17" s="311">
        <v>78003</v>
      </c>
      <c r="AR17" s="312">
        <v>34.799999999999997</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526</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527</v>
      </c>
      <c r="AP20" s="318" t="s">
        <v>528</v>
      </c>
      <c r="AQ20" s="319" t="s">
        <v>529</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7" t="s">
        <v>530</v>
      </c>
      <c r="AL21" s="1208"/>
      <c r="AM21" s="1208"/>
      <c r="AN21" s="1209"/>
      <c r="AO21" s="322">
        <v>10.82</v>
      </c>
      <c r="AP21" s="323">
        <v>7.51</v>
      </c>
      <c r="AQ21" s="324">
        <v>3.31</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7" t="s">
        <v>531</v>
      </c>
      <c r="AL22" s="1208"/>
      <c r="AM22" s="1208"/>
      <c r="AN22" s="1209"/>
      <c r="AO22" s="327">
        <v>95.1</v>
      </c>
      <c r="AP22" s="328">
        <v>97.1</v>
      </c>
      <c r="AQ22" s="329">
        <v>-2</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532</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533</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534</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0" t="s">
        <v>512</v>
      </c>
      <c r="AP30" s="298"/>
      <c r="AQ30" s="299" t="s">
        <v>513</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1"/>
      <c r="AP31" s="304" t="s">
        <v>514</v>
      </c>
      <c r="AQ31" s="305" t="s">
        <v>515</v>
      </c>
      <c r="AR31" s="306" t="s">
        <v>516</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3" t="s">
        <v>535</v>
      </c>
      <c r="AL32" s="1224"/>
      <c r="AM32" s="1224"/>
      <c r="AN32" s="1225"/>
      <c r="AO32" s="337">
        <v>1573762</v>
      </c>
      <c r="AP32" s="337">
        <v>72141</v>
      </c>
      <c r="AQ32" s="338">
        <v>34855</v>
      </c>
      <c r="AR32" s="339">
        <v>107</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3" t="s">
        <v>536</v>
      </c>
      <c r="AL33" s="1224"/>
      <c r="AM33" s="1224"/>
      <c r="AN33" s="1225"/>
      <c r="AO33" s="337" t="s">
        <v>522</v>
      </c>
      <c r="AP33" s="337" t="s">
        <v>522</v>
      </c>
      <c r="AQ33" s="338" t="s">
        <v>522</v>
      </c>
      <c r="AR33" s="339" t="s">
        <v>522</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3" t="s">
        <v>537</v>
      </c>
      <c r="AL34" s="1224"/>
      <c r="AM34" s="1224"/>
      <c r="AN34" s="1225"/>
      <c r="AO34" s="337" t="s">
        <v>522</v>
      </c>
      <c r="AP34" s="337" t="s">
        <v>522</v>
      </c>
      <c r="AQ34" s="338" t="s">
        <v>522</v>
      </c>
      <c r="AR34" s="339" t="s">
        <v>522</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3" t="s">
        <v>538</v>
      </c>
      <c r="AL35" s="1224"/>
      <c r="AM35" s="1224"/>
      <c r="AN35" s="1225"/>
      <c r="AO35" s="337">
        <v>1044010</v>
      </c>
      <c r="AP35" s="337">
        <v>47857</v>
      </c>
      <c r="AQ35" s="338">
        <v>15141</v>
      </c>
      <c r="AR35" s="339">
        <v>216.1</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3" t="s">
        <v>539</v>
      </c>
      <c r="AL36" s="1224"/>
      <c r="AM36" s="1224"/>
      <c r="AN36" s="1225"/>
      <c r="AO36" s="337">
        <v>25748</v>
      </c>
      <c r="AP36" s="337">
        <v>1180</v>
      </c>
      <c r="AQ36" s="338">
        <v>2517</v>
      </c>
      <c r="AR36" s="339">
        <v>-53.1</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3" t="s">
        <v>540</v>
      </c>
      <c r="AL37" s="1224"/>
      <c r="AM37" s="1224"/>
      <c r="AN37" s="1225"/>
      <c r="AO37" s="337">
        <v>130</v>
      </c>
      <c r="AP37" s="337">
        <v>6</v>
      </c>
      <c r="AQ37" s="338">
        <v>522</v>
      </c>
      <c r="AR37" s="339">
        <v>-98.9</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6" t="s">
        <v>541</v>
      </c>
      <c r="AL38" s="1227"/>
      <c r="AM38" s="1227"/>
      <c r="AN38" s="1228"/>
      <c r="AO38" s="340" t="s">
        <v>522</v>
      </c>
      <c r="AP38" s="340" t="s">
        <v>522</v>
      </c>
      <c r="AQ38" s="341">
        <v>1</v>
      </c>
      <c r="AR38" s="329" t="s">
        <v>522</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6" t="s">
        <v>542</v>
      </c>
      <c r="AL39" s="1227"/>
      <c r="AM39" s="1227"/>
      <c r="AN39" s="1228"/>
      <c r="AO39" s="337">
        <v>-34759</v>
      </c>
      <c r="AP39" s="337">
        <v>-1593</v>
      </c>
      <c r="AQ39" s="338">
        <v>-2915</v>
      </c>
      <c r="AR39" s="339">
        <v>-45.4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3" t="s">
        <v>543</v>
      </c>
      <c r="AL40" s="1224"/>
      <c r="AM40" s="1224"/>
      <c r="AN40" s="1225"/>
      <c r="AO40" s="337">
        <v>-1636165</v>
      </c>
      <c r="AP40" s="337">
        <v>-75002</v>
      </c>
      <c r="AQ40" s="338">
        <v>-35363</v>
      </c>
      <c r="AR40" s="339">
        <v>112.1</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9" t="s">
        <v>301</v>
      </c>
      <c r="AL41" s="1230"/>
      <c r="AM41" s="1230"/>
      <c r="AN41" s="1231"/>
      <c r="AO41" s="337">
        <v>972726</v>
      </c>
      <c r="AP41" s="337">
        <v>44590</v>
      </c>
      <c r="AQ41" s="338">
        <v>14758</v>
      </c>
      <c r="AR41" s="339">
        <v>202.1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544</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545</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546</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8" t="s">
        <v>512</v>
      </c>
      <c r="AN49" s="1220" t="s">
        <v>547</v>
      </c>
      <c r="AO49" s="1221"/>
      <c r="AP49" s="1221"/>
      <c r="AQ49" s="1221"/>
      <c r="AR49" s="1222"/>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19"/>
      <c r="AN50" s="353" t="s">
        <v>548</v>
      </c>
      <c r="AO50" s="354" t="s">
        <v>549</v>
      </c>
      <c r="AP50" s="355" t="s">
        <v>550</v>
      </c>
      <c r="AQ50" s="356" t="s">
        <v>551</v>
      </c>
      <c r="AR50" s="357" t="s">
        <v>552</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553</v>
      </c>
      <c r="AL51" s="350"/>
      <c r="AM51" s="358">
        <v>1105355</v>
      </c>
      <c r="AN51" s="359">
        <v>47404</v>
      </c>
      <c r="AO51" s="360">
        <v>38.299999999999997</v>
      </c>
      <c r="AP51" s="361">
        <v>53292</v>
      </c>
      <c r="AQ51" s="362">
        <v>0</v>
      </c>
      <c r="AR51" s="363">
        <v>38.299999999999997</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554</v>
      </c>
      <c r="AM52" s="366">
        <v>933174</v>
      </c>
      <c r="AN52" s="367">
        <v>40019</v>
      </c>
      <c r="AO52" s="368">
        <v>21.8</v>
      </c>
      <c r="AP52" s="369">
        <v>28900</v>
      </c>
      <c r="AQ52" s="370">
        <v>18.899999999999999</v>
      </c>
      <c r="AR52" s="371">
        <v>2.9</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555</v>
      </c>
      <c r="AL53" s="350"/>
      <c r="AM53" s="358">
        <v>1711045</v>
      </c>
      <c r="AN53" s="359">
        <v>74503</v>
      </c>
      <c r="AO53" s="360">
        <v>57.2</v>
      </c>
      <c r="AP53" s="361">
        <v>56894</v>
      </c>
      <c r="AQ53" s="362">
        <v>6.8</v>
      </c>
      <c r="AR53" s="363">
        <v>50.4</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554</v>
      </c>
      <c r="AM54" s="366">
        <v>1180227</v>
      </c>
      <c r="AN54" s="367">
        <v>51390</v>
      </c>
      <c r="AO54" s="368">
        <v>28.4</v>
      </c>
      <c r="AP54" s="369">
        <v>32548</v>
      </c>
      <c r="AQ54" s="370">
        <v>12.6</v>
      </c>
      <c r="AR54" s="371">
        <v>15.8</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556</v>
      </c>
      <c r="AL55" s="350"/>
      <c r="AM55" s="358">
        <v>2436889</v>
      </c>
      <c r="AN55" s="359">
        <v>107613</v>
      </c>
      <c r="AO55" s="360">
        <v>44.4</v>
      </c>
      <c r="AP55" s="361">
        <v>57122</v>
      </c>
      <c r="AQ55" s="362">
        <v>0.4</v>
      </c>
      <c r="AR55" s="363">
        <v>44</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554</v>
      </c>
      <c r="AM56" s="366">
        <v>1441334</v>
      </c>
      <c r="AN56" s="367">
        <v>63649</v>
      </c>
      <c r="AO56" s="368">
        <v>23.9</v>
      </c>
      <c r="AP56" s="369">
        <v>36191</v>
      </c>
      <c r="AQ56" s="370">
        <v>11.2</v>
      </c>
      <c r="AR56" s="371">
        <v>12.7</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557</v>
      </c>
      <c r="AL57" s="350"/>
      <c r="AM57" s="358">
        <v>1551669</v>
      </c>
      <c r="AN57" s="359">
        <v>69719</v>
      </c>
      <c r="AO57" s="360">
        <v>-35.200000000000003</v>
      </c>
      <c r="AP57" s="361">
        <v>53655</v>
      </c>
      <c r="AQ57" s="362">
        <v>-6.1</v>
      </c>
      <c r="AR57" s="363">
        <v>-29.1</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554</v>
      </c>
      <c r="AM58" s="366">
        <v>1200367</v>
      </c>
      <c r="AN58" s="367">
        <v>53935</v>
      </c>
      <c r="AO58" s="368">
        <v>-15.3</v>
      </c>
      <c r="AP58" s="369">
        <v>32719</v>
      </c>
      <c r="AQ58" s="370">
        <v>-9.6</v>
      </c>
      <c r="AR58" s="371">
        <v>-5.7</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558</v>
      </c>
      <c r="AL59" s="350"/>
      <c r="AM59" s="358">
        <v>378223</v>
      </c>
      <c r="AN59" s="359">
        <v>17338</v>
      </c>
      <c r="AO59" s="360">
        <v>-75.099999999999994</v>
      </c>
      <c r="AP59" s="361">
        <v>53869</v>
      </c>
      <c r="AQ59" s="362">
        <v>0.4</v>
      </c>
      <c r="AR59" s="363">
        <v>-75.5</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554</v>
      </c>
      <c r="AM60" s="366">
        <v>274934</v>
      </c>
      <c r="AN60" s="367">
        <v>12603</v>
      </c>
      <c r="AO60" s="368">
        <v>-76.599999999999994</v>
      </c>
      <c r="AP60" s="369">
        <v>35046</v>
      </c>
      <c r="AQ60" s="370">
        <v>7.1</v>
      </c>
      <c r="AR60" s="371">
        <v>-83.7</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559</v>
      </c>
      <c r="AL61" s="372"/>
      <c r="AM61" s="373">
        <v>1436636</v>
      </c>
      <c r="AN61" s="374">
        <v>63315</v>
      </c>
      <c r="AO61" s="375">
        <v>5.9</v>
      </c>
      <c r="AP61" s="376">
        <v>54966</v>
      </c>
      <c r="AQ61" s="377">
        <v>0.3</v>
      </c>
      <c r="AR61" s="363">
        <v>5.6</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554</v>
      </c>
      <c r="AM62" s="366">
        <v>1006007</v>
      </c>
      <c r="AN62" s="367">
        <v>44319</v>
      </c>
      <c r="AO62" s="368">
        <v>-3.6</v>
      </c>
      <c r="AP62" s="369">
        <v>33081</v>
      </c>
      <c r="AQ62" s="370">
        <v>8</v>
      </c>
      <c r="AR62" s="371">
        <v>-11.6</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gk7uZP28QPM2+egu6T806V1dVvnSHGz9BiTfosk5LN+TVbgxz94LgZatkrcb6U3nuz8FqPXQuiwDlMpjeJJCLQ==" saltValue="5Dq8Bc4EBnDQ7Cj07MO3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R1JtYFyPfuWKhpY0luHu7lJbYJEh4fj4+ZzJSOjtmLsZU26WkGC1GO+nKS4lIwCfo3JQ3jbXhU7bjaPLQ4f/A==" saltValue="WZDu8y4CFe4FqNxs+Fpy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pN9qDxnfw/IoC0I3XxDKQi99VHt2wvmPLHqqZxBN0mLeMnQ4cDFf4wfoe9P9X1Q7siuq7GAqoP9lstFE/8otA==" saltValue="oUmFEviRhufom3sa7u/q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22.95</v>
      </c>
      <c r="G47" s="12">
        <v>24.35</v>
      </c>
      <c r="H47" s="12">
        <v>26.58</v>
      </c>
      <c r="I47" s="12">
        <v>24.5</v>
      </c>
      <c r="J47" s="13">
        <v>23.43</v>
      </c>
    </row>
    <row r="48" spans="2:10" ht="57.75" customHeight="1" x14ac:dyDescent="0.15">
      <c r="B48" s="14"/>
      <c r="C48" s="1234" t="s">
        <v>4</v>
      </c>
      <c r="D48" s="1234"/>
      <c r="E48" s="1235"/>
      <c r="F48" s="15">
        <v>2.9</v>
      </c>
      <c r="G48" s="16">
        <v>3.36</v>
      </c>
      <c r="H48" s="16">
        <v>0.13</v>
      </c>
      <c r="I48" s="16">
        <v>0.34</v>
      </c>
      <c r="J48" s="17">
        <v>0.24</v>
      </c>
    </row>
    <row r="49" spans="2:10" ht="57.75" customHeight="1" thickBot="1" x14ac:dyDescent="0.2">
      <c r="B49" s="18"/>
      <c r="C49" s="1236" t="s">
        <v>5</v>
      </c>
      <c r="D49" s="1236"/>
      <c r="E49" s="1237"/>
      <c r="F49" s="19">
        <v>0.17</v>
      </c>
      <c r="G49" s="20">
        <v>0.83</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8uXw8NWeGR8iPjTzkf6nnqIoJmlazQ91XFvyIlorLI9EYcTQ53rRM6HsbzTS5wy0boq1k4F/M7kxdNHqmjwLA==" saltValue="mT2T4XVlB+VsAGD8uif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 池田雅広</cp:lastModifiedBy>
  <dcterms:created xsi:type="dcterms:W3CDTF">2020-10-28T07:50:07Z</dcterms:created>
  <dcterms:modified xsi:type="dcterms:W3CDTF">2021-03-18T08:10:46Z</dcterms:modified>
</cp:coreProperties>
</file>