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zgsNPsvCpXRMvBkwVNPw6NJDWnyE9H3XfoNA1BVVS7TBRwZUkVkRvzYkKJWa0WU9twxuCgbaQVRpGFKnTOUGcA==" workbookSaltValue="Qx2EKwtlodPK2lWAG8+iZw=="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<sst xmlns="http://schemas.openxmlformats.org/spreadsheetml/2006/main" xmlns:r="http://schemas.openxmlformats.org/officeDocument/2006/relationships" count="116" uniqueCount="116">
  <si>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⑦施設利用率(％)</t>
    <rPh sb="1" eb="3">
      <t>シセツ</t>
    </rPh>
    <rPh sb="3" eb="6">
      <t>リヨウリツ</t>
    </rPh>
    <phoneticPr fontId="1"/>
  </si>
  <si>
    <t>人口密度</t>
    <rPh sb="0" eb="2">
      <t>ジンコウ</t>
    </rPh>
    <rPh sb="2" eb="4">
      <t>ミツド</t>
    </rPh>
    <phoneticPr fontId="1"/>
  </si>
  <si>
    <t>経営比較分析表（令和3年度決算）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</si>
  <si>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</si>
  <si>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</si>
  <si>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</si>
  <si>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</si>
  <si>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</si>
  <si>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</si>
  <si>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</si>
  <si>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</si>
  <si>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</si>
  <si>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</si>
  <si>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</si>
  <si>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</si>
  <si>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</si>
  <si>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</si>
  <si>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</si>
  <si>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</si>
  <si>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</si>
  <si>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</si>
  <si>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</si>
  <si>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京都府　与謝野町</t>
  </si>
  <si>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</si>
  <si>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</si>
  <si>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</si>
  <si>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</si>
  <si>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</si>
  <si>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</si>
  <si>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</si>
  <si>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</si>
  <si>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</si>
  <si>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</si>
  <si>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</si>
  <si>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</si>
  <si>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</si>
  <si>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</si>
  <si>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</si>
  <si>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</si>
  <si>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</si>
  <si>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</si>
  <si>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</si>
  <si>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</si>
  <si>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</si>
  <si>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</si>
  <si>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</si>
  <si>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</si>
  <si>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</si>
  <si>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</si>
  <si>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</si>
  <si>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</si>
  <si>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</si>
  <si>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</si>
  <si>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</si>
  <si>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</si>
  <si>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</si>
  <si>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</si>
  <si>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</si>
  <si>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</si>
  <si>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</si>
  <si>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</si>
  <si>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</si>
  <si>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</si>
  <si>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</si>
  <si>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</si>
  <si>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</si>
  <si>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</si>
  <si>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</si>
  <si>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</si>
  <si>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</si>
  <si>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</si>
  <si>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</si>
  <si>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</si>
  <si>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</si>
  <si>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</si>
  <si>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</si>
  <si>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</si>
  <si>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</si>
  <si>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</si>
  <si>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</si>
  <si>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</si>
  <si>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</si>
  <si>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</si>
  <si>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</si>
  <si>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</si>
  <si>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</si>
  <si>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</si>
  <si>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</si>
  <si>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</si>
  <si>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</si>
  <si>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</si>
  <si>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</si>
  <si>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</si>
  <si>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</si>
  <si>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</si>
  <si>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</si>
  <si>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</si>
  <si>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</si>
  <si>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</si>
  <si>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</si>
  <si>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</si>
  <si>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</si>
  <si>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</si>
  <si>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</si>
  <si>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</si>
  <si>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</si>
  <si>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</si>
  <si>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</si>
  <si>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</si>
  <si>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</si>
  <si>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</si>
  <si>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</si>
  <si>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</si>
  <si>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農業集落排水事業の施設については、下水道事業に比べて設置年度が新しく、現時点においては改良等の必要性は低い状況です。</t>
    <rPh sb="1" eb="3">
      <t>ノウギョウ</t>
    </rPh>
    <rPh sb="3" eb="5">
      <t>シュウラク</t>
    </rPh>
    <rPh sb="5" eb="7">
      <t>ハイスイ</t>
    </rPh>
    <rPh sb="7" eb="9">
      <t>ジギョウ</t>
    </rPh>
    <rPh sb="10" eb="12">
      <t>シセツ</t>
    </rPh>
    <rPh sb="18" eb="21">
      <t>ゲスイドウ</t>
    </rPh>
    <rPh sb="21" eb="23">
      <t>ジギョウ</t>
    </rPh>
    <rPh sb="24" eb="25">
      <t>クラ</t>
    </rPh>
    <rPh sb="27" eb="29">
      <t>セッチ</t>
    </rPh>
    <rPh sb="29" eb="31">
      <t>ネンド</t>
    </rPh>
    <rPh sb="32" eb="33">
      <t>アタラ</t>
    </rPh>
    <rPh sb="36" eb="39">
      <t>ゲンジテン</t>
    </rPh>
    <rPh sb="44" eb="46">
      <t>カイリョウ</t>
    </rPh>
    <rPh sb="46" eb="47">
      <t>トウ</t>
    </rPh>
    <rPh sb="48" eb="51">
      <t>ヒツヨウセイ</t>
    </rPh>
    <rPh sb="52" eb="53">
      <t>ヒク</t>
    </rPh>
    <rPh sb="54" eb="56">
      <t>ジョウキョウ</t>
    </rPh>
    <phoneticPr fontId="1"/>
  </si>
  <si>
    <t>　上記の分析を踏まえ、以下のとおり取り組みます。
〇適正な下水道使用料の設定
・下水道使用料の段階的値上げの計画的な実施
〇水洗化人口の増加
・未接続世帯等への戸別訪問の実施
・未接続世帯等への文書等による啓発の実施</t>
    <rPh sb="1" eb="3">
      <t>ジョウキ</t>
    </rPh>
    <rPh sb="4" eb="6">
      <t>ブンセキ</t>
    </rPh>
    <rPh sb="7" eb="8">
      <t>フ</t>
    </rPh>
    <rPh sb="11" eb="13">
      <t>イカ</t>
    </rPh>
    <rPh sb="17" eb="18">
      <t>ト</t>
    </rPh>
    <rPh sb="19" eb="20">
      <t>ク</t>
    </rPh>
    <rPh sb="27" eb="29">
      <t>テキセイ</t>
    </rPh>
    <rPh sb="30" eb="33">
      <t>ゲスイドウ</t>
    </rPh>
    <rPh sb="33" eb="36">
      <t>シヨウリョウ</t>
    </rPh>
    <rPh sb="37" eb="39">
      <t>セッテイ</t>
    </rPh>
    <rPh sb="41" eb="44">
      <t>ゲスイドウ</t>
    </rPh>
    <rPh sb="44" eb="47">
      <t>シヨウリョウ</t>
    </rPh>
    <rPh sb="48" eb="51">
      <t>ダンカイテキ</t>
    </rPh>
    <rPh sb="51" eb="53">
      <t>ネア</t>
    </rPh>
    <rPh sb="55" eb="58">
      <t>ケイカクテキ</t>
    </rPh>
    <rPh sb="59" eb="61">
      <t>ジッシ</t>
    </rPh>
    <rPh sb="64" eb="67">
      <t>スイセンカ</t>
    </rPh>
    <rPh sb="67" eb="69">
      <t>ジンコウ</t>
    </rPh>
    <rPh sb="70" eb="72">
      <t>ゾウカ</t>
    </rPh>
    <rPh sb="74" eb="77">
      <t>ミセツゾク</t>
    </rPh>
    <rPh sb="77" eb="79">
      <t>セタイ</t>
    </rPh>
    <rPh sb="79" eb="80">
      <t>トウ</t>
    </rPh>
    <rPh sb="82" eb="84">
      <t>コベツ</t>
    </rPh>
    <rPh sb="84" eb="86">
      <t>ホウモン</t>
    </rPh>
    <rPh sb="87" eb="89">
      <t>ジッシ</t>
    </rPh>
    <rPh sb="91" eb="94">
      <t>ミセツゾク</t>
    </rPh>
    <rPh sb="94" eb="96">
      <t>セタイ</t>
    </rPh>
    <rPh sb="96" eb="97">
      <t>トウ</t>
    </rPh>
    <rPh sb="99" eb="101">
      <t>ブンショ</t>
    </rPh>
    <rPh sb="101" eb="102">
      <t>トウ</t>
    </rPh>
    <rPh sb="105" eb="107">
      <t>ケイハツ</t>
    </rPh>
    <rPh sb="108" eb="110">
      <t>ジッシ</t>
    </rPh>
    <phoneticPr fontId="1"/>
  </si>
  <si>
    <t>　収益的収支比率が１００％を大幅に下回っていることや類似団体と比較して経費回収率が低く、汚水処理原価が高い等、効率の悪い経営状態となっています。
　その原因としては、町の施策として下水道区域と同等の使用料としていることが大きく影響していることや処理区域内人口一人当たりの投資額が多いこと等が考えられます。
　本町では平成２９年度に使用料の値上げを実施し、その後も段階的な値上げを計画的に実施する方針としていましたが、今般のコロナ禍や急激な物価高騰による住民負担を考慮し、先延ばしとなっている状況です。
　しかし、経営改善にあたり使用料の値上げは大前提であり、住民に対して説明会や広報等で経営状況と値上げの必要性を伝え、当初の方針どおり段階的な値上げを計画的に実施し、「経営の健全性」の向上に努めていきます。
　また、未接続世帯等への文書等による接続依頼及び個別訪問を実施し、水洗化人口の増加による「経営の効率性」の向上を目指します。</t>
    <rPh sb="1" eb="4">
      <t>シュウエキテキ</t>
    </rPh>
    <rPh sb="4" eb="6">
      <t>シュウシ</t>
    </rPh>
    <rPh sb="6" eb="8">
      <t>ヒリツ</t>
    </rPh>
    <rPh sb="14" eb="16">
      <t>オオハバ</t>
    </rPh>
    <rPh sb="17" eb="19">
      <t>シタマワ</t>
    </rPh>
    <rPh sb="26" eb="28">
      <t>ルイジ</t>
    </rPh>
    <rPh sb="28" eb="30">
      <t>ダンタイ</t>
    </rPh>
    <rPh sb="31" eb="33">
      <t>ヒカク</t>
    </rPh>
    <rPh sb="35" eb="37">
      <t>ケイヒ</t>
    </rPh>
    <rPh sb="37" eb="39">
      <t>カイシュウ</t>
    </rPh>
    <rPh sb="39" eb="40">
      <t>リツ</t>
    </rPh>
    <rPh sb="41" eb="42">
      <t>ヒク</t>
    </rPh>
    <rPh sb="44" eb="46">
      <t>オスイ</t>
    </rPh>
    <rPh sb="46" eb="48">
      <t>ショリ</t>
    </rPh>
    <rPh sb="48" eb="50">
      <t>ゲンカ</t>
    </rPh>
    <rPh sb="51" eb="52">
      <t>タカ</t>
    </rPh>
    <rPh sb="53" eb="54">
      <t>トウ</t>
    </rPh>
    <rPh sb="55" eb="57">
      <t>コウリツ</t>
    </rPh>
    <rPh sb="58" eb="59">
      <t>ワル</t>
    </rPh>
    <rPh sb="60" eb="62">
      <t>ケイエイ</t>
    </rPh>
    <rPh sb="62" eb="64">
      <t>ジョウタイ</t>
    </rPh>
    <rPh sb="76" eb="78">
      <t>ゲンイン</t>
    </rPh>
    <rPh sb="83" eb="84">
      <t>マチ</t>
    </rPh>
    <rPh sb="85" eb="86">
      <t>セ</t>
    </rPh>
    <rPh sb="86" eb="87">
      <t>サク</t>
    </rPh>
    <rPh sb="90" eb="93">
      <t>ゲスイドウ</t>
    </rPh>
    <rPh sb="93" eb="95">
      <t>クイキ</t>
    </rPh>
    <rPh sb="96" eb="98">
      <t>ドウトウ</t>
    </rPh>
    <rPh sb="99" eb="102">
      <t>シヨウリョウ</t>
    </rPh>
    <rPh sb="110" eb="111">
      <t>オオ</t>
    </rPh>
    <rPh sb="113" eb="115">
      <t>エイキョウ</t>
    </rPh>
    <rPh sb="122" eb="124">
      <t>ショリ</t>
    </rPh>
    <rPh sb="124" eb="126">
      <t>クイキ</t>
    </rPh>
    <rPh sb="126" eb="127">
      <t>ナイ</t>
    </rPh>
    <rPh sb="127" eb="129">
      <t>ジンコウ</t>
    </rPh>
    <rPh sb="129" eb="131">
      <t>ヒトリ</t>
    </rPh>
    <rPh sb="131" eb="132">
      <t>ア</t>
    </rPh>
    <rPh sb="135" eb="137">
      <t>トウシ</t>
    </rPh>
    <rPh sb="137" eb="138">
      <t>ガク</t>
    </rPh>
    <rPh sb="139" eb="140">
      <t>オオ</t>
    </rPh>
    <rPh sb="143" eb="144">
      <t>トウ</t>
    </rPh>
    <rPh sb="145" eb="146">
      <t>カンガ</t>
    </rPh>
    <rPh sb="154" eb="156">
      <t>ホンチョウ</t>
    </rPh>
    <rPh sb="158" eb="160">
      <t>ヘイセイ</t>
    </rPh>
    <rPh sb="162" eb="164">
      <t>ネンド</t>
    </rPh>
    <rPh sb="165" eb="168">
      <t>シヨウリョウ</t>
    </rPh>
    <rPh sb="169" eb="171">
      <t>ネア</t>
    </rPh>
    <rPh sb="173" eb="175">
      <t>ジッシ</t>
    </rPh>
    <rPh sb="179" eb="180">
      <t>ゴ</t>
    </rPh>
    <rPh sb="181" eb="184">
      <t>ダンカイテキ</t>
    </rPh>
    <rPh sb="185" eb="187">
      <t>ネア</t>
    </rPh>
    <rPh sb="189" eb="192">
      <t>ケイカクテキ</t>
    </rPh>
    <rPh sb="193" eb="195">
      <t>ジッシ</t>
    </rPh>
    <rPh sb="197" eb="199">
      <t>ホウシン</t>
    </rPh>
    <rPh sb="208" eb="210">
      <t>コンパン</t>
    </rPh>
    <rPh sb="214" eb="215">
      <t>カ</t>
    </rPh>
    <rPh sb="216" eb="218">
      <t>キュウゲキ</t>
    </rPh>
    <rPh sb="219" eb="221">
      <t>ブッカ</t>
    </rPh>
    <rPh sb="221" eb="223">
      <t>コウトウ</t>
    </rPh>
    <rPh sb="226" eb="228">
      <t>ジュウミン</t>
    </rPh>
    <rPh sb="228" eb="230">
      <t>フタン</t>
    </rPh>
    <rPh sb="231" eb="233">
      <t>コウリョ</t>
    </rPh>
    <rPh sb="235" eb="237">
      <t>サキノ</t>
    </rPh>
    <rPh sb="245" eb="247">
      <t>ジョウキョウ</t>
    </rPh>
    <rPh sb="256" eb="258">
      <t>ケイエイ</t>
    </rPh>
    <rPh sb="258" eb="260">
      <t>カイゼン</t>
    </rPh>
    <rPh sb="264" eb="267">
      <t>シヨウリョウ</t>
    </rPh>
    <rPh sb="268" eb="270">
      <t>ネア</t>
    </rPh>
    <rPh sb="272" eb="275">
      <t>ダイゼンテイ</t>
    </rPh>
    <rPh sb="279" eb="281">
      <t>ジュウミン</t>
    </rPh>
    <rPh sb="282" eb="283">
      <t>タイ</t>
    </rPh>
    <rPh sb="285" eb="288">
      <t>セツメイカイ</t>
    </rPh>
    <rPh sb="289" eb="291">
      <t>コウホウ</t>
    </rPh>
    <rPh sb="291" eb="292">
      <t>トウ</t>
    </rPh>
    <rPh sb="293" eb="295">
      <t>ケイエイ</t>
    </rPh>
    <rPh sb="295" eb="297">
      <t>ジョウキョウ</t>
    </rPh>
    <rPh sb="298" eb="300">
      <t>ネア</t>
    </rPh>
    <rPh sb="302" eb="305">
      <t>ヒツヨウセイ</t>
    </rPh>
    <rPh sb="306" eb="307">
      <t>ツタ</t>
    </rPh>
    <rPh sb="309" eb="311">
      <t>トウショ</t>
    </rPh>
    <rPh sb="312" eb="314">
      <t>ホウシン</t>
    </rPh>
    <rPh sb="317" eb="320">
      <t>ダンカイテキ</t>
    </rPh>
    <rPh sb="321" eb="323">
      <t>ネア</t>
    </rPh>
    <rPh sb="325" eb="328">
      <t>ケイカクテキ</t>
    </rPh>
    <rPh sb="329" eb="331">
      <t>ジッシ</t>
    </rPh>
    <rPh sb="334" eb="336">
      <t>ケイエイ</t>
    </rPh>
    <rPh sb="337" eb="340">
      <t>ケンゼンセイ</t>
    </rPh>
    <rPh sb="342" eb="344">
      <t>コウジョウ</t>
    </rPh>
    <rPh sb="345" eb="346">
      <t>ツト</t>
    </rPh>
    <rPh sb="358" eb="361">
      <t>ミセツゾク</t>
    </rPh>
    <rPh sb="361" eb="363">
      <t>セタイ</t>
    </rPh>
    <rPh sb="363" eb="364">
      <t>トウ</t>
    </rPh>
    <rPh sb="366" eb="368">
      <t>ブンショ</t>
    </rPh>
    <rPh sb="368" eb="369">
      <t>トウ</t>
    </rPh>
    <rPh sb="372" eb="374">
      <t>セツゾク</t>
    </rPh>
    <rPh sb="374" eb="376">
      <t>イライ</t>
    </rPh>
    <rPh sb="376" eb="377">
      <t>オヨ</t>
    </rPh>
    <rPh sb="378" eb="380">
      <t>コベツ</t>
    </rPh>
    <rPh sb="380" eb="382">
      <t>ホウモン</t>
    </rPh>
    <rPh sb="383" eb="385">
      <t>ジッシ</t>
    </rPh>
    <rPh sb="387" eb="390">
      <t>スイセンカ</t>
    </rPh>
    <rPh sb="390" eb="392">
      <t>ジンコウ</t>
    </rPh>
    <rPh sb="393" eb="395">
      <t>ゾウカ</t>
    </rPh>
    <rPh sb="399" eb="401">
      <t>ケイエイ</t>
    </rPh>
    <rPh sb="402" eb="404">
      <t>コウリツ</t>
    </rPh>
    <rPh sb="404" eb="405">
      <t>セイ</t>
    </rPh>
    <rPh sb="407" eb="409">
      <t>コウジョウ</t>
    </rPh>
    <rPh sb="410" eb="412">
      <t>メザ</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</si>
</sst>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1.e-002</c:v>
                </c:pt>
                <c:pt idx="1">
                  <c:v>1.e-002</c:v>
                </c:pt>
                <c:pt idx="2">
                  <c:v>2.e-002</c:v>
                </c:pt>
                <c:pt idx="3">
                  <c:v>0.25</c:v>
                </c:pt>
                <c:pt idx="4">
                  <c:v>5.e-002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28.79</c:v>
                </c:pt>
                <c:pt idx="1">
                  <c:v>28.79</c:v>
                </c:pt>
                <c:pt idx="2">
                  <c:v>28.79</c:v>
                </c:pt>
                <c:pt idx="3">
                  <c:v>15.15</c:v>
                </c:pt>
                <c:pt idx="4">
                  <c:v>28.79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51.75</c:v>
                </c:pt>
                <c:pt idx="1">
                  <c:v>50.68</c:v>
                </c:pt>
                <c:pt idx="2">
                  <c:v>50.14</c:v>
                </c:pt>
                <c:pt idx="3">
                  <c:v>54.83</c:v>
                </c:pt>
                <c:pt idx="4">
                  <c:v>66.53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71</c:v>
                </c:pt>
                <c:pt idx="1">
                  <c:v>70.98</c:v>
                </c:pt>
                <c:pt idx="2">
                  <c:v>71.430000000000007</c:v>
                </c:pt>
                <c:pt idx="3">
                  <c:v>72.849999999999994</c:v>
                </c:pt>
                <c:pt idx="4">
                  <c:v>75.239999999999995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84.84</c:v>
                </c:pt>
                <c:pt idx="1">
                  <c:v>84.86</c:v>
                </c:pt>
                <c:pt idx="2">
                  <c:v>84.98</c:v>
                </c:pt>
                <c:pt idx="3">
                  <c:v>84.7</c:v>
                </c:pt>
                <c:pt idx="4">
                  <c:v>84.67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51.69</c:v>
                </c:pt>
                <c:pt idx="1">
                  <c:v>57.67</c:v>
                </c:pt>
                <c:pt idx="2">
                  <c:v>65.77</c:v>
                </c:pt>
                <c:pt idx="3">
                  <c:v>67.930000000000007</c:v>
                </c:pt>
                <c:pt idx="4">
                  <c:v>76.47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11672.38</c:v>
                </c:pt>
                <c:pt idx="1">
                  <c:v>2046.25</c:v>
                </c:pt>
                <c:pt idx="2">
                  <c:v>896.76</c:v>
                </c:pt>
                <c:pt idx="3">
                  <c:v>8422.59</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855.8</c:v>
                </c:pt>
                <c:pt idx="1">
                  <c:v>789.46</c:v>
                </c:pt>
                <c:pt idx="2">
                  <c:v>826.83</c:v>
                </c:pt>
                <c:pt idx="3">
                  <c:v>867.83</c:v>
                </c:pt>
                <c:pt idx="4">
                  <c:v>791.76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21.52</c:v>
                </c:pt>
                <c:pt idx="1">
                  <c:v>24.54</c:v>
                </c:pt>
                <c:pt idx="2">
                  <c:v>24.75</c:v>
                </c:pt>
                <c:pt idx="3">
                  <c:v>24.82</c:v>
                </c:pt>
                <c:pt idx="4">
                  <c:v>22.59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59.8</c:v>
                </c:pt>
                <c:pt idx="1">
                  <c:v>57.77</c:v>
                </c:pt>
                <c:pt idx="2">
                  <c:v>57.31</c:v>
                </c:pt>
                <c:pt idx="3">
                  <c:v>57.08</c:v>
                </c:pt>
                <c:pt idx="4">
                  <c:v>56.26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686.86</c:v>
                </c:pt>
                <c:pt idx="1">
                  <c:v>626.08000000000004</c:v>
                </c:pt>
                <c:pt idx="2">
                  <c:v>623.89</c:v>
                </c:pt>
                <c:pt idx="3">
                  <c:v>633.57000000000005</c:v>
                </c:pt>
                <c:pt idx="4">
                  <c:v>699.19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263.76</c:v>
                </c:pt>
                <c:pt idx="1">
                  <c:v>274.35000000000002</c:v>
                </c:pt>
                <c:pt idx="2">
                  <c:v>273.52</c:v>
                </c:pt>
                <c:pt idx="3">
                  <c:v>274.99</c:v>
                </c:pt>
                <c:pt idx="4">
                  <c:v>282.08999999999997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【786.37】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【86.91】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【61.14】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【256.97】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【60.65】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Y2"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京都府　与謝野町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5"/>
      <c r="D7" s="5"/>
      <c r="E7" s="5"/>
      <c r="F7" s="5"/>
      <c r="G7" s="5"/>
      <c r="H7" s="5"/>
      <c r="I7" s="5" t="s">
        <v>13</v>
      </c>
      <c r="J7" s="5"/>
      <c r="K7" s="5"/>
      <c r="L7" s="5"/>
      <c r="M7" s="5"/>
      <c r="N7" s="5"/>
      <c r="O7" s="5"/>
      <c r="P7" s="5" t="s">
        <v>4</v>
      </c>
      <c r="Q7" s="5"/>
      <c r="R7" s="5"/>
      <c r="S7" s="5"/>
      <c r="T7" s="5"/>
      <c r="U7" s="5"/>
      <c r="V7" s="5"/>
      <c r="W7" s="5" t="s">
        <v>15</v>
      </c>
      <c r="X7" s="5"/>
      <c r="Y7" s="5"/>
      <c r="Z7" s="5"/>
      <c r="AA7" s="5"/>
      <c r="AB7" s="5"/>
      <c r="AC7" s="5"/>
      <c r="AD7" s="5" t="s">
        <v>8</v>
      </c>
      <c r="AE7" s="5"/>
      <c r="AF7" s="5"/>
      <c r="AG7" s="5"/>
      <c r="AH7" s="5"/>
      <c r="AI7" s="5"/>
      <c r="AJ7" s="5"/>
      <c r="AK7" s="3"/>
      <c r="AL7" s="5" t="s">
        <v>17</v>
      </c>
      <c r="AM7" s="5"/>
      <c r="AN7" s="5"/>
      <c r="AO7" s="5"/>
      <c r="AP7" s="5"/>
      <c r="AQ7" s="5"/>
      <c r="AR7" s="5"/>
      <c r="AS7" s="5"/>
      <c r="AT7" s="5" t="s">
        <v>9</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0" t="str">
        <f>データ!$M$6</f>
        <v>非設置</v>
      </c>
      <c r="AE8" s="20"/>
      <c r="AF8" s="20"/>
      <c r="AG8" s="20"/>
      <c r="AH8" s="20"/>
      <c r="AI8" s="20"/>
      <c r="AJ8" s="20"/>
      <c r="AK8" s="3"/>
      <c r="AL8" s="21">
        <f>データ!S6</f>
        <v>20660</v>
      </c>
      <c r="AM8" s="21"/>
      <c r="AN8" s="21"/>
      <c r="AO8" s="21"/>
      <c r="AP8" s="21"/>
      <c r="AQ8" s="21"/>
      <c r="AR8" s="21"/>
      <c r="AS8" s="21"/>
      <c r="AT8" s="7">
        <f>データ!T6</f>
        <v>108.38</v>
      </c>
      <c r="AU8" s="7"/>
      <c r="AV8" s="7"/>
      <c r="AW8" s="7"/>
      <c r="AX8" s="7"/>
      <c r="AY8" s="7"/>
      <c r="AZ8" s="7"/>
      <c r="BA8" s="7"/>
      <c r="BB8" s="7">
        <f>データ!U6</f>
        <v>190.63</v>
      </c>
      <c r="BC8" s="7"/>
      <c r="BD8" s="7"/>
      <c r="BE8" s="7"/>
      <c r="BF8" s="7"/>
      <c r="BG8" s="7"/>
      <c r="BH8" s="7"/>
      <c r="BI8" s="7"/>
      <c r="BJ8" s="3"/>
      <c r="BK8" s="3"/>
      <c r="BL8" s="27" t="s">
        <v>14</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25</v>
      </c>
      <c r="J9" s="5"/>
      <c r="K9" s="5"/>
      <c r="L9" s="5"/>
      <c r="M9" s="5"/>
      <c r="N9" s="5"/>
      <c r="O9" s="5"/>
      <c r="P9" s="5" t="s">
        <v>27</v>
      </c>
      <c r="Q9" s="5"/>
      <c r="R9" s="5"/>
      <c r="S9" s="5"/>
      <c r="T9" s="5"/>
      <c r="U9" s="5"/>
      <c r="V9" s="5"/>
      <c r="W9" s="5" t="s">
        <v>30</v>
      </c>
      <c r="X9" s="5"/>
      <c r="Y9" s="5"/>
      <c r="Z9" s="5"/>
      <c r="AA9" s="5"/>
      <c r="AB9" s="5"/>
      <c r="AC9" s="5"/>
      <c r="AD9" s="5" t="s">
        <v>24</v>
      </c>
      <c r="AE9" s="5"/>
      <c r="AF9" s="5"/>
      <c r="AG9" s="5"/>
      <c r="AH9" s="5"/>
      <c r="AI9" s="5"/>
      <c r="AJ9" s="5"/>
      <c r="AK9" s="3"/>
      <c r="AL9" s="5" t="s">
        <v>32</v>
      </c>
      <c r="AM9" s="5"/>
      <c r="AN9" s="5"/>
      <c r="AO9" s="5"/>
      <c r="AP9" s="5"/>
      <c r="AQ9" s="5"/>
      <c r="AR9" s="5"/>
      <c r="AS9" s="5"/>
      <c r="AT9" s="5" t="s">
        <v>33</v>
      </c>
      <c r="AU9" s="5"/>
      <c r="AV9" s="5"/>
      <c r="AW9" s="5"/>
      <c r="AX9" s="5"/>
      <c r="AY9" s="5"/>
      <c r="AZ9" s="5"/>
      <c r="BA9" s="5"/>
      <c r="BB9" s="5" t="s">
        <v>34</v>
      </c>
      <c r="BC9" s="5"/>
      <c r="BD9" s="5"/>
      <c r="BE9" s="5"/>
      <c r="BF9" s="5"/>
      <c r="BG9" s="5"/>
      <c r="BH9" s="5"/>
      <c r="BI9" s="5"/>
      <c r="BJ9" s="3"/>
      <c r="BK9" s="3"/>
      <c r="BL9" s="28" t="s">
        <v>37</v>
      </c>
      <c r="BM9" s="38"/>
      <c r="BN9" s="45" t="s">
        <v>38</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1.01</v>
      </c>
      <c r="Q10" s="7"/>
      <c r="R10" s="7"/>
      <c r="S10" s="7"/>
      <c r="T10" s="7"/>
      <c r="U10" s="7"/>
      <c r="V10" s="7"/>
      <c r="W10" s="7">
        <f>データ!Q6</f>
        <v>96.16</v>
      </c>
      <c r="X10" s="7"/>
      <c r="Y10" s="7"/>
      <c r="Z10" s="7"/>
      <c r="AA10" s="7"/>
      <c r="AB10" s="7"/>
      <c r="AC10" s="7"/>
      <c r="AD10" s="21">
        <f>データ!R6</f>
        <v>2954</v>
      </c>
      <c r="AE10" s="21"/>
      <c r="AF10" s="21"/>
      <c r="AG10" s="21"/>
      <c r="AH10" s="21"/>
      <c r="AI10" s="21"/>
      <c r="AJ10" s="21"/>
      <c r="AK10" s="2"/>
      <c r="AL10" s="21">
        <f>データ!V6</f>
        <v>210</v>
      </c>
      <c r="AM10" s="21"/>
      <c r="AN10" s="21"/>
      <c r="AO10" s="21"/>
      <c r="AP10" s="21"/>
      <c r="AQ10" s="21"/>
      <c r="AR10" s="21"/>
      <c r="AS10" s="21"/>
      <c r="AT10" s="7">
        <f>データ!W6</f>
        <v>7.0000000000000007e-002</v>
      </c>
      <c r="AU10" s="7"/>
      <c r="AV10" s="7"/>
      <c r="AW10" s="7"/>
      <c r="AX10" s="7"/>
      <c r="AY10" s="7"/>
      <c r="AZ10" s="7"/>
      <c r="BA10" s="7"/>
      <c r="BB10" s="7">
        <f>データ!X6</f>
        <v>3000</v>
      </c>
      <c r="BC10" s="7"/>
      <c r="BD10" s="7"/>
      <c r="BE10" s="7"/>
      <c r="BF10" s="7"/>
      <c r="BG10" s="7"/>
      <c r="BH10" s="7"/>
      <c r="BI10" s="7"/>
      <c r="BJ10" s="2"/>
      <c r="BK10" s="2"/>
      <c r="BL10" s="29" t="s">
        <v>40</v>
      </c>
      <c r="BM10" s="39"/>
      <c r="BN10" s="46" t="s">
        <v>7</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41</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43</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115</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44</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11</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46</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47</v>
      </c>
      <c r="C85" s="12"/>
      <c r="D85" s="12"/>
      <c r="E85" s="12" t="s">
        <v>48</v>
      </c>
      <c r="F85" s="12" t="s">
        <v>50</v>
      </c>
      <c r="G85" s="12" t="s">
        <v>51</v>
      </c>
      <c r="H85" s="12" t="s">
        <v>45</v>
      </c>
      <c r="I85" s="12" t="s">
        <v>12</v>
      </c>
      <c r="J85" s="12" t="s">
        <v>52</v>
      </c>
      <c r="K85" s="12" t="s">
        <v>53</v>
      </c>
      <c r="L85" s="12" t="s">
        <v>35</v>
      </c>
      <c r="M85" s="12" t="s">
        <v>39</v>
      </c>
      <c r="N85" s="12" t="s">
        <v>54</v>
      </c>
      <c r="O85" s="12" t="s">
        <v>55</v>
      </c>
    </row>
    <row r="86" spans="1:78" hidden="1">
      <c r="B86" s="12"/>
      <c r="C86" s="12"/>
      <c r="D86" s="12"/>
      <c r="E86" s="12" t="str">
        <f>データ!AI6</f>
        <v/>
      </c>
      <c r="F86" s="12" t="s">
        <v>42</v>
      </c>
      <c r="G86" s="12" t="s">
        <v>42</v>
      </c>
      <c r="H86" s="12" t="str">
        <f>データ!BP6</f>
        <v>【786.37】</v>
      </c>
      <c r="I86" s="12" t="str">
        <f>データ!CA6</f>
        <v>【60.65】</v>
      </c>
      <c r="J86" s="12" t="str">
        <f>データ!CL6</f>
        <v>【256.97】</v>
      </c>
      <c r="K86" s="12" t="str">
        <f>データ!CW6</f>
        <v>【61.14】</v>
      </c>
      <c r="L86" s="12" t="str">
        <f>データ!DH6</f>
        <v>【86.91】</v>
      </c>
      <c r="M86" s="12" t="s">
        <v>42</v>
      </c>
      <c r="N86" s="12" t="s">
        <v>42</v>
      </c>
      <c r="O86" s="12" t="str">
        <f>データ!EO6</f>
        <v>【0.03】</v>
      </c>
    </row>
  </sheetData>
  <sheetProtection algorithmName="SHA-512" hashValue="g1Sv+R02dcAyv+l7TVBTp62o9L4mgmUTCGO1GcRQ7Ei6DzYjNwX7Mk/74C1bg+ZShIzwep6MnuSUNXCDdYcFwA==" saltValue="5fgeK8mEyyGyTwQzy3GRZ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57</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5">
      <c r="A2" s="56" t="s">
        <v>59</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20</v>
      </c>
      <c r="B3" s="58" t="s">
        <v>36</v>
      </c>
      <c r="C3" s="58" t="s">
        <v>61</v>
      </c>
      <c r="D3" s="58" t="s">
        <v>62</v>
      </c>
      <c r="E3" s="58" t="s">
        <v>6</v>
      </c>
      <c r="F3" s="58" t="s">
        <v>5</v>
      </c>
      <c r="G3" s="58" t="s">
        <v>26</v>
      </c>
      <c r="H3" s="65" t="s">
        <v>58</v>
      </c>
      <c r="I3" s="68"/>
      <c r="J3" s="68"/>
      <c r="K3" s="68"/>
      <c r="L3" s="68"/>
      <c r="M3" s="68"/>
      <c r="N3" s="68"/>
      <c r="O3" s="68"/>
      <c r="P3" s="68"/>
      <c r="Q3" s="68"/>
      <c r="R3" s="68"/>
      <c r="S3" s="68"/>
      <c r="T3" s="68"/>
      <c r="U3" s="68"/>
      <c r="V3" s="68"/>
      <c r="W3" s="68"/>
      <c r="X3" s="73"/>
      <c r="Y3" s="76" t="s">
        <v>56</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10</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56" t="s">
        <v>63</v>
      </c>
      <c r="B4" s="59"/>
      <c r="C4" s="59"/>
      <c r="D4" s="59"/>
      <c r="E4" s="59"/>
      <c r="F4" s="59"/>
      <c r="G4" s="59"/>
      <c r="H4" s="66"/>
      <c r="I4" s="69"/>
      <c r="J4" s="69"/>
      <c r="K4" s="69"/>
      <c r="L4" s="69"/>
      <c r="M4" s="69"/>
      <c r="N4" s="69"/>
      <c r="O4" s="69"/>
      <c r="P4" s="69"/>
      <c r="Q4" s="69"/>
      <c r="R4" s="69"/>
      <c r="S4" s="69"/>
      <c r="T4" s="69"/>
      <c r="U4" s="69"/>
      <c r="V4" s="69"/>
      <c r="W4" s="69"/>
      <c r="X4" s="74"/>
      <c r="Y4" s="77" t="s">
        <v>28</v>
      </c>
      <c r="Z4" s="77"/>
      <c r="AA4" s="77"/>
      <c r="AB4" s="77"/>
      <c r="AC4" s="77"/>
      <c r="AD4" s="77"/>
      <c r="AE4" s="77"/>
      <c r="AF4" s="77"/>
      <c r="AG4" s="77"/>
      <c r="AH4" s="77"/>
      <c r="AI4" s="77"/>
      <c r="AJ4" s="77" t="s">
        <v>49</v>
      </c>
      <c r="AK4" s="77"/>
      <c r="AL4" s="77"/>
      <c r="AM4" s="77"/>
      <c r="AN4" s="77"/>
      <c r="AO4" s="77"/>
      <c r="AP4" s="77"/>
      <c r="AQ4" s="77"/>
      <c r="AR4" s="77"/>
      <c r="AS4" s="77"/>
      <c r="AT4" s="77"/>
      <c r="AU4" s="77" t="s">
        <v>31</v>
      </c>
      <c r="AV4" s="77"/>
      <c r="AW4" s="77"/>
      <c r="AX4" s="77"/>
      <c r="AY4" s="77"/>
      <c r="AZ4" s="77"/>
      <c r="BA4" s="77"/>
      <c r="BB4" s="77"/>
      <c r="BC4" s="77"/>
      <c r="BD4" s="77"/>
      <c r="BE4" s="77"/>
      <c r="BF4" s="77" t="s">
        <v>65</v>
      </c>
      <c r="BG4" s="77"/>
      <c r="BH4" s="77"/>
      <c r="BI4" s="77"/>
      <c r="BJ4" s="77"/>
      <c r="BK4" s="77"/>
      <c r="BL4" s="77"/>
      <c r="BM4" s="77"/>
      <c r="BN4" s="77"/>
      <c r="BO4" s="77"/>
      <c r="BP4" s="77"/>
      <c r="BQ4" s="77" t="s">
        <v>16</v>
      </c>
      <c r="BR4" s="77"/>
      <c r="BS4" s="77"/>
      <c r="BT4" s="77"/>
      <c r="BU4" s="77"/>
      <c r="BV4" s="77"/>
      <c r="BW4" s="77"/>
      <c r="BX4" s="77"/>
      <c r="BY4" s="77"/>
      <c r="BZ4" s="77"/>
      <c r="CA4" s="77"/>
      <c r="CB4" s="77" t="s">
        <v>64</v>
      </c>
      <c r="CC4" s="77"/>
      <c r="CD4" s="77"/>
      <c r="CE4" s="77"/>
      <c r="CF4" s="77"/>
      <c r="CG4" s="77"/>
      <c r="CH4" s="77"/>
      <c r="CI4" s="77"/>
      <c r="CJ4" s="77"/>
      <c r="CK4" s="77"/>
      <c r="CL4" s="77"/>
      <c r="CM4" s="77" t="s">
        <v>0</v>
      </c>
      <c r="CN4" s="77"/>
      <c r="CO4" s="77"/>
      <c r="CP4" s="77"/>
      <c r="CQ4" s="77"/>
      <c r="CR4" s="77"/>
      <c r="CS4" s="77"/>
      <c r="CT4" s="77"/>
      <c r="CU4" s="77"/>
      <c r="CV4" s="77"/>
      <c r="CW4" s="77"/>
      <c r="CX4" s="77" t="s">
        <v>66</v>
      </c>
      <c r="CY4" s="77"/>
      <c r="CZ4" s="77"/>
      <c r="DA4" s="77"/>
      <c r="DB4" s="77"/>
      <c r="DC4" s="77"/>
      <c r="DD4" s="77"/>
      <c r="DE4" s="77"/>
      <c r="DF4" s="77"/>
      <c r="DG4" s="77"/>
      <c r="DH4" s="77"/>
      <c r="DI4" s="77" t="s">
        <v>67</v>
      </c>
      <c r="DJ4" s="77"/>
      <c r="DK4" s="77"/>
      <c r="DL4" s="77"/>
      <c r="DM4" s="77"/>
      <c r="DN4" s="77"/>
      <c r="DO4" s="77"/>
      <c r="DP4" s="77"/>
      <c r="DQ4" s="77"/>
      <c r="DR4" s="77"/>
      <c r="DS4" s="77"/>
      <c r="DT4" s="77" t="s">
        <v>68</v>
      </c>
      <c r="DU4" s="77"/>
      <c r="DV4" s="77"/>
      <c r="DW4" s="77"/>
      <c r="DX4" s="77"/>
      <c r="DY4" s="77"/>
      <c r="DZ4" s="77"/>
      <c r="EA4" s="77"/>
      <c r="EB4" s="77"/>
      <c r="EC4" s="77"/>
      <c r="ED4" s="77"/>
      <c r="EE4" s="77" t="s">
        <v>69</v>
      </c>
      <c r="EF4" s="77"/>
      <c r="EG4" s="77"/>
      <c r="EH4" s="77"/>
      <c r="EI4" s="77"/>
      <c r="EJ4" s="77"/>
      <c r="EK4" s="77"/>
      <c r="EL4" s="77"/>
      <c r="EM4" s="77"/>
      <c r="EN4" s="77"/>
      <c r="EO4" s="77"/>
    </row>
    <row r="5" spans="1:145">
      <c r="A5" s="56" t="s">
        <v>70</v>
      </c>
      <c r="B5" s="60"/>
      <c r="C5" s="60"/>
      <c r="D5" s="60"/>
      <c r="E5" s="60"/>
      <c r="F5" s="60"/>
      <c r="G5" s="60"/>
      <c r="H5" s="67" t="s">
        <v>60</v>
      </c>
      <c r="I5" s="67" t="s">
        <v>71</v>
      </c>
      <c r="J5" s="67" t="s">
        <v>72</v>
      </c>
      <c r="K5" s="67" t="s">
        <v>73</v>
      </c>
      <c r="L5" s="67" t="s">
        <v>74</v>
      </c>
      <c r="M5" s="67" t="s">
        <v>8</v>
      </c>
      <c r="N5" s="67" t="s">
        <v>75</v>
      </c>
      <c r="O5" s="67" t="s">
        <v>76</v>
      </c>
      <c r="P5" s="67" t="s">
        <v>77</v>
      </c>
      <c r="Q5" s="67" t="s">
        <v>78</v>
      </c>
      <c r="R5" s="67" t="s">
        <v>79</v>
      </c>
      <c r="S5" s="67" t="s">
        <v>80</v>
      </c>
      <c r="T5" s="67" t="s">
        <v>81</v>
      </c>
      <c r="U5" s="67" t="s">
        <v>1</v>
      </c>
      <c r="V5" s="67" t="s">
        <v>82</v>
      </c>
      <c r="W5" s="67" t="s">
        <v>83</v>
      </c>
      <c r="X5" s="67" t="s">
        <v>84</v>
      </c>
      <c r="Y5" s="67" t="s">
        <v>85</v>
      </c>
      <c r="Z5" s="67" t="s">
        <v>86</v>
      </c>
      <c r="AA5" s="67" t="s">
        <v>87</v>
      </c>
      <c r="AB5" s="67" t="s">
        <v>88</v>
      </c>
      <c r="AC5" s="67" t="s">
        <v>89</v>
      </c>
      <c r="AD5" s="67" t="s">
        <v>90</v>
      </c>
      <c r="AE5" s="67" t="s">
        <v>92</v>
      </c>
      <c r="AF5" s="67" t="s">
        <v>93</v>
      </c>
      <c r="AG5" s="67" t="s">
        <v>94</v>
      </c>
      <c r="AH5" s="67" t="s">
        <v>95</v>
      </c>
      <c r="AI5" s="67" t="s">
        <v>47</v>
      </c>
      <c r="AJ5" s="67" t="s">
        <v>85</v>
      </c>
      <c r="AK5" s="67" t="s">
        <v>86</v>
      </c>
      <c r="AL5" s="67" t="s">
        <v>87</v>
      </c>
      <c r="AM5" s="67" t="s">
        <v>88</v>
      </c>
      <c r="AN5" s="67" t="s">
        <v>89</v>
      </c>
      <c r="AO5" s="67" t="s">
        <v>90</v>
      </c>
      <c r="AP5" s="67" t="s">
        <v>92</v>
      </c>
      <c r="AQ5" s="67" t="s">
        <v>93</v>
      </c>
      <c r="AR5" s="67" t="s">
        <v>94</v>
      </c>
      <c r="AS5" s="67" t="s">
        <v>95</v>
      </c>
      <c r="AT5" s="67" t="s">
        <v>91</v>
      </c>
      <c r="AU5" s="67" t="s">
        <v>85</v>
      </c>
      <c r="AV5" s="67" t="s">
        <v>86</v>
      </c>
      <c r="AW5" s="67" t="s">
        <v>87</v>
      </c>
      <c r="AX5" s="67" t="s">
        <v>88</v>
      </c>
      <c r="AY5" s="67" t="s">
        <v>89</v>
      </c>
      <c r="AZ5" s="67" t="s">
        <v>90</v>
      </c>
      <c r="BA5" s="67" t="s">
        <v>92</v>
      </c>
      <c r="BB5" s="67" t="s">
        <v>93</v>
      </c>
      <c r="BC5" s="67" t="s">
        <v>94</v>
      </c>
      <c r="BD5" s="67" t="s">
        <v>95</v>
      </c>
      <c r="BE5" s="67" t="s">
        <v>91</v>
      </c>
      <c r="BF5" s="67" t="s">
        <v>85</v>
      </c>
      <c r="BG5" s="67" t="s">
        <v>86</v>
      </c>
      <c r="BH5" s="67" t="s">
        <v>87</v>
      </c>
      <c r="BI5" s="67" t="s">
        <v>88</v>
      </c>
      <c r="BJ5" s="67" t="s">
        <v>89</v>
      </c>
      <c r="BK5" s="67" t="s">
        <v>90</v>
      </c>
      <c r="BL5" s="67" t="s">
        <v>92</v>
      </c>
      <c r="BM5" s="67" t="s">
        <v>93</v>
      </c>
      <c r="BN5" s="67" t="s">
        <v>94</v>
      </c>
      <c r="BO5" s="67" t="s">
        <v>95</v>
      </c>
      <c r="BP5" s="67" t="s">
        <v>91</v>
      </c>
      <c r="BQ5" s="67" t="s">
        <v>85</v>
      </c>
      <c r="BR5" s="67" t="s">
        <v>86</v>
      </c>
      <c r="BS5" s="67" t="s">
        <v>87</v>
      </c>
      <c r="BT5" s="67" t="s">
        <v>88</v>
      </c>
      <c r="BU5" s="67" t="s">
        <v>89</v>
      </c>
      <c r="BV5" s="67" t="s">
        <v>90</v>
      </c>
      <c r="BW5" s="67" t="s">
        <v>92</v>
      </c>
      <c r="BX5" s="67" t="s">
        <v>93</v>
      </c>
      <c r="BY5" s="67" t="s">
        <v>94</v>
      </c>
      <c r="BZ5" s="67" t="s">
        <v>95</v>
      </c>
      <c r="CA5" s="67" t="s">
        <v>91</v>
      </c>
      <c r="CB5" s="67" t="s">
        <v>85</v>
      </c>
      <c r="CC5" s="67" t="s">
        <v>86</v>
      </c>
      <c r="CD5" s="67" t="s">
        <v>87</v>
      </c>
      <c r="CE5" s="67" t="s">
        <v>88</v>
      </c>
      <c r="CF5" s="67" t="s">
        <v>89</v>
      </c>
      <c r="CG5" s="67" t="s">
        <v>90</v>
      </c>
      <c r="CH5" s="67" t="s">
        <v>92</v>
      </c>
      <c r="CI5" s="67" t="s">
        <v>93</v>
      </c>
      <c r="CJ5" s="67" t="s">
        <v>94</v>
      </c>
      <c r="CK5" s="67" t="s">
        <v>95</v>
      </c>
      <c r="CL5" s="67" t="s">
        <v>91</v>
      </c>
      <c r="CM5" s="67" t="s">
        <v>85</v>
      </c>
      <c r="CN5" s="67" t="s">
        <v>86</v>
      </c>
      <c r="CO5" s="67" t="s">
        <v>87</v>
      </c>
      <c r="CP5" s="67" t="s">
        <v>88</v>
      </c>
      <c r="CQ5" s="67" t="s">
        <v>89</v>
      </c>
      <c r="CR5" s="67" t="s">
        <v>90</v>
      </c>
      <c r="CS5" s="67" t="s">
        <v>92</v>
      </c>
      <c r="CT5" s="67" t="s">
        <v>93</v>
      </c>
      <c r="CU5" s="67" t="s">
        <v>94</v>
      </c>
      <c r="CV5" s="67" t="s">
        <v>95</v>
      </c>
      <c r="CW5" s="67" t="s">
        <v>91</v>
      </c>
      <c r="CX5" s="67" t="s">
        <v>85</v>
      </c>
      <c r="CY5" s="67" t="s">
        <v>86</v>
      </c>
      <c r="CZ5" s="67" t="s">
        <v>87</v>
      </c>
      <c r="DA5" s="67" t="s">
        <v>88</v>
      </c>
      <c r="DB5" s="67" t="s">
        <v>89</v>
      </c>
      <c r="DC5" s="67" t="s">
        <v>90</v>
      </c>
      <c r="DD5" s="67" t="s">
        <v>92</v>
      </c>
      <c r="DE5" s="67" t="s">
        <v>93</v>
      </c>
      <c r="DF5" s="67" t="s">
        <v>94</v>
      </c>
      <c r="DG5" s="67" t="s">
        <v>95</v>
      </c>
      <c r="DH5" s="67" t="s">
        <v>91</v>
      </c>
      <c r="DI5" s="67" t="s">
        <v>85</v>
      </c>
      <c r="DJ5" s="67" t="s">
        <v>86</v>
      </c>
      <c r="DK5" s="67" t="s">
        <v>87</v>
      </c>
      <c r="DL5" s="67" t="s">
        <v>88</v>
      </c>
      <c r="DM5" s="67" t="s">
        <v>89</v>
      </c>
      <c r="DN5" s="67" t="s">
        <v>90</v>
      </c>
      <c r="DO5" s="67" t="s">
        <v>92</v>
      </c>
      <c r="DP5" s="67" t="s">
        <v>93</v>
      </c>
      <c r="DQ5" s="67" t="s">
        <v>94</v>
      </c>
      <c r="DR5" s="67" t="s">
        <v>95</v>
      </c>
      <c r="DS5" s="67" t="s">
        <v>91</v>
      </c>
      <c r="DT5" s="67" t="s">
        <v>85</v>
      </c>
      <c r="DU5" s="67" t="s">
        <v>86</v>
      </c>
      <c r="DV5" s="67" t="s">
        <v>87</v>
      </c>
      <c r="DW5" s="67" t="s">
        <v>88</v>
      </c>
      <c r="DX5" s="67" t="s">
        <v>89</v>
      </c>
      <c r="DY5" s="67" t="s">
        <v>90</v>
      </c>
      <c r="DZ5" s="67" t="s">
        <v>92</v>
      </c>
      <c r="EA5" s="67" t="s">
        <v>93</v>
      </c>
      <c r="EB5" s="67" t="s">
        <v>94</v>
      </c>
      <c r="EC5" s="67" t="s">
        <v>95</v>
      </c>
      <c r="ED5" s="67" t="s">
        <v>91</v>
      </c>
      <c r="EE5" s="67" t="s">
        <v>85</v>
      </c>
      <c r="EF5" s="67" t="s">
        <v>86</v>
      </c>
      <c r="EG5" s="67" t="s">
        <v>87</v>
      </c>
      <c r="EH5" s="67" t="s">
        <v>88</v>
      </c>
      <c r="EI5" s="67" t="s">
        <v>89</v>
      </c>
      <c r="EJ5" s="67" t="s">
        <v>90</v>
      </c>
      <c r="EK5" s="67" t="s">
        <v>92</v>
      </c>
      <c r="EL5" s="67" t="s">
        <v>93</v>
      </c>
      <c r="EM5" s="67" t="s">
        <v>94</v>
      </c>
      <c r="EN5" s="67" t="s">
        <v>95</v>
      </c>
      <c r="EO5" s="67" t="s">
        <v>91</v>
      </c>
    </row>
    <row r="6" spans="1:145" s="55" customFormat="1">
      <c r="A6" s="56" t="s">
        <v>96</v>
      </c>
      <c r="B6" s="61">
        <f t="shared" ref="B6:X6" si="1">B7</f>
        <v>2021</v>
      </c>
      <c r="C6" s="61">
        <f t="shared" si="1"/>
        <v>264652</v>
      </c>
      <c r="D6" s="61">
        <f t="shared" si="1"/>
        <v>47</v>
      </c>
      <c r="E6" s="61">
        <f t="shared" si="1"/>
        <v>17</v>
      </c>
      <c r="F6" s="61">
        <f t="shared" si="1"/>
        <v>5</v>
      </c>
      <c r="G6" s="61">
        <f t="shared" si="1"/>
        <v>0</v>
      </c>
      <c r="H6" s="61" t="str">
        <f t="shared" si="1"/>
        <v>京都府　与謝野町</v>
      </c>
      <c r="I6" s="61" t="str">
        <f t="shared" si="1"/>
        <v>法非適用</v>
      </c>
      <c r="J6" s="61" t="str">
        <f t="shared" si="1"/>
        <v>下水道事業</v>
      </c>
      <c r="K6" s="61" t="str">
        <f t="shared" si="1"/>
        <v>農業集落排水</v>
      </c>
      <c r="L6" s="61" t="str">
        <f t="shared" si="1"/>
        <v>F2</v>
      </c>
      <c r="M6" s="61" t="str">
        <f t="shared" si="1"/>
        <v>非設置</v>
      </c>
      <c r="N6" s="70" t="str">
        <f t="shared" si="1"/>
        <v>-</v>
      </c>
      <c r="O6" s="70" t="str">
        <f t="shared" si="1"/>
        <v>該当数値なし</v>
      </c>
      <c r="P6" s="70">
        <f t="shared" si="1"/>
        <v>1.01</v>
      </c>
      <c r="Q6" s="70">
        <f t="shared" si="1"/>
        <v>96.16</v>
      </c>
      <c r="R6" s="70">
        <f t="shared" si="1"/>
        <v>2954</v>
      </c>
      <c r="S6" s="70">
        <f t="shared" si="1"/>
        <v>20660</v>
      </c>
      <c r="T6" s="70">
        <f t="shared" si="1"/>
        <v>108.38</v>
      </c>
      <c r="U6" s="70">
        <f t="shared" si="1"/>
        <v>190.63</v>
      </c>
      <c r="V6" s="70">
        <f t="shared" si="1"/>
        <v>210</v>
      </c>
      <c r="W6" s="70">
        <f t="shared" si="1"/>
        <v>7.0000000000000007e-002</v>
      </c>
      <c r="X6" s="70">
        <f t="shared" si="1"/>
        <v>3000</v>
      </c>
      <c r="Y6" s="78">
        <f t="shared" ref="Y6:AH6" si="2">IF(Y7="",NA(),Y7)</f>
        <v>51.69</v>
      </c>
      <c r="Z6" s="78">
        <f t="shared" si="2"/>
        <v>57.67</v>
      </c>
      <c r="AA6" s="78">
        <f t="shared" si="2"/>
        <v>65.77</v>
      </c>
      <c r="AB6" s="78">
        <f t="shared" si="2"/>
        <v>67.930000000000007</v>
      </c>
      <c r="AC6" s="78">
        <f t="shared" si="2"/>
        <v>76.47</v>
      </c>
      <c r="AD6" s="70" t="e">
        <f t="shared" si="2"/>
        <v>#N/A</v>
      </c>
      <c r="AE6" s="70" t="e">
        <f t="shared" si="2"/>
        <v>#N/A</v>
      </c>
      <c r="AF6" s="70" t="e">
        <f t="shared" si="2"/>
        <v>#N/A</v>
      </c>
      <c r="AG6" s="70" t="e">
        <f t="shared" si="2"/>
        <v>#N/A</v>
      </c>
      <c r="AH6" s="70" t="e">
        <f t="shared" si="2"/>
        <v>#N/A</v>
      </c>
      <c r="AI6" s="70" t="str">
        <f>IF(AI7="","",IF(AI7="-","【-】","【"&amp;SUBSTITUTE(TEXT(AI7,"#,##0.00"),"-","△")&amp;"】"))</f>
        <v/>
      </c>
      <c r="AJ6" s="70" t="e">
        <f t="shared" ref="AJ6:AS6" si="3">IF(AJ7="",NA(),AJ7)</f>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e">
        <f t="shared" si="3"/>
        <v>#N/A</v>
      </c>
      <c r="AT6" s="70" t="str">
        <f>IF(AT7="","",IF(AT7="-","【-】","【"&amp;SUBSTITUTE(TEXT(AT7,"#,##0.00"),"-","△")&amp;"】"))</f>
        <v/>
      </c>
      <c r="AU6" s="70" t="e">
        <f t="shared" ref="AU6:BD6" si="4">IF(AU7="",NA(),AU7)</f>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e">
        <f t="shared" si="4"/>
        <v>#N/A</v>
      </c>
      <c r="BE6" s="70" t="str">
        <f>IF(BE7="","",IF(BE7="-","【-】","【"&amp;SUBSTITUTE(TEXT(BE7,"#,##0.00"),"-","△")&amp;"】"))</f>
        <v/>
      </c>
      <c r="BF6" s="78">
        <f t="shared" ref="BF6:BO6" si="5">IF(BF7="",NA(),BF7)</f>
        <v>11672.38</v>
      </c>
      <c r="BG6" s="78">
        <f t="shared" si="5"/>
        <v>2046.25</v>
      </c>
      <c r="BH6" s="78">
        <f t="shared" si="5"/>
        <v>896.76</v>
      </c>
      <c r="BI6" s="78">
        <f t="shared" si="5"/>
        <v>8422.59</v>
      </c>
      <c r="BJ6" s="70">
        <f t="shared" si="5"/>
        <v>0</v>
      </c>
      <c r="BK6" s="78">
        <f t="shared" si="5"/>
        <v>855.8</v>
      </c>
      <c r="BL6" s="78">
        <f t="shared" si="5"/>
        <v>789.46</v>
      </c>
      <c r="BM6" s="78">
        <f t="shared" si="5"/>
        <v>826.83</v>
      </c>
      <c r="BN6" s="78">
        <f t="shared" si="5"/>
        <v>867.83</v>
      </c>
      <c r="BO6" s="78">
        <f t="shared" si="5"/>
        <v>791.76</v>
      </c>
      <c r="BP6" s="70" t="str">
        <f>IF(BP7="","",IF(BP7="-","【-】","【"&amp;SUBSTITUTE(TEXT(BP7,"#,##0.00"),"-","△")&amp;"】"))</f>
        <v>【786.37】</v>
      </c>
      <c r="BQ6" s="78">
        <f t="shared" ref="BQ6:BZ6" si="6">IF(BQ7="",NA(),BQ7)</f>
        <v>21.52</v>
      </c>
      <c r="BR6" s="78">
        <f t="shared" si="6"/>
        <v>24.54</v>
      </c>
      <c r="BS6" s="78">
        <f t="shared" si="6"/>
        <v>24.75</v>
      </c>
      <c r="BT6" s="78">
        <f t="shared" si="6"/>
        <v>24.82</v>
      </c>
      <c r="BU6" s="78">
        <f t="shared" si="6"/>
        <v>22.59</v>
      </c>
      <c r="BV6" s="78">
        <f t="shared" si="6"/>
        <v>59.8</v>
      </c>
      <c r="BW6" s="78">
        <f t="shared" si="6"/>
        <v>57.77</v>
      </c>
      <c r="BX6" s="78">
        <f t="shared" si="6"/>
        <v>57.31</v>
      </c>
      <c r="BY6" s="78">
        <f t="shared" si="6"/>
        <v>57.08</v>
      </c>
      <c r="BZ6" s="78">
        <f t="shared" si="6"/>
        <v>56.26</v>
      </c>
      <c r="CA6" s="70" t="str">
        <f>IF(CA7="","",IF(CA7="-","【-】","【"&amp;SUBSTITUTE(TEXT(CA7,"#,##0.00"),"-","△")&amp;"】"))</f>
        <v>【60.65】</v>
      </c>
      <c r="CB6" s="78">
        <f t="shared" ref="CB6:CK6" si="7">IF(CB7="",NA(),CB7)</f>
        <v>686.86</v>
      </c>
      <c r="CC6" s="78">
        <f t="shared" si="7"/>
        <v>626.08000000000004</v>
      </c>
      <c r="CD6" s="78">
        <f t="shared" si="7"/>
        <v>623.89</v>
      </c>
      <c r="CE6" s="78">
        <f t="shared" si="7"/>
        <v>633.57000000000005</v>
      </c>
      <c r="CF6" s="78">
        <f t="shared" si="7"/>
        <v>699.19</v>
      </c>
      <c r="CG6" s="78">
        <f t="shared" si="7"/>
        <v>263.76</v>
      </c>
      <c r="CH6" s="78">
        <f t="shared" si="7"/>
        <v>274.35000000000002</v>
      </c>
      <c r="CI6" s="78">
        <f t="shared" si="7"/>
        <v>273.52</v>
      </c>
      <c r="CJ6" s="78">
        <f t="shared" si="7"/>
        <v>274.99</v>
      </c>
      <c r="CK6" s="78">
        <f t="shared" si="7"/>
        <v>282.08999999999997</v>
      </c>
      <c r="CL6" s="70" t="str">
        <f>IF(CL7="","",IF(CL7="-","【-】","【"&amp;SUBSTITUTE(TEXT(CL7,"#,##0.00"),"-","△")&amp;"】"))</f>
        <v>【256.97】</v>
      </c>
      <c r="CM6" s="78">
        <f t="shared" ref="CM6:CV6" si="8">IF(CM7="",NA(),CM7)</f>
        <v>28.79</v>
      </c>
      <c r="CN6" s="78">
        <f t="shared" si="8"/>
        <v>28.79</v>
      </c>
      <c r="CO6" s="78">
        <f t="shared" si="8"/>
        <v>28.79</v>
      </c>
      <c r="CP6" s="78">
        <f t="shared" si="8"/>
        <v>15.15</v>
      </c>
      <c r="CQ6" s="78">
        <f t="shared" si="8"/>
        <v>28.79</v>
      </c>
      <c r="CR6" s="78">
        <f t="shared" si="8"/>
        <v>51.75</v>
      </c>
      <c r="CS6" s="78">
        <f t="shared" si="8"/>
        <v>50.68</v>
      </c>
      <c r="CT6" s="78">
        <f t="shared" si="8"/>
        <v>50.14</v>
      </c>
      <c r="CU6" s="78">
        <f t="shared" si="8"/>
        <v>54.83</v>
      </c>
      <c r="CV6" s="78">
        <f t="shared" si="8"/>
        <v>66.53</v>
      </c>
      <c r="CW6" s="70" t="str">
        <f>IF(CW7="","",IF(CW7="-","【-】","【"&amp;SUBSTITUTE(TEXT(CW7,"#,##0.00"),"-","△")&amp;"】"))</f>
        <v>【61.14】</v>
      </c>
      <c r="CX6" s="78">
        <f t="shared" ref="CX6:DG6" si="9">IF(CX7="",NA(),CX7)</f>
        <v>71</v>
      </c>
      <c r="CY6" s="78">
        <f t="shared" si="9"/>
        <v>70.98</v>
      </c>
      <c r="CZ6" s="78">
        <f t="shared" si="9"/>
        <v>71.430000000000007</v>
      </c>
      <c r="DA6" s="78">
        <f t="shared" si="9"/>
        <v>72.849999999999994</v>
      </c>
      <c r="DB6" s="78">
        <f t="shared" si="9"/>
        <v>75.239999999999995</v>
      </c>
      <c r="DC6" s="78">
        <f t="shared" si="9"/>
        <v>84.84</v>
      </c>
      <c r="DD6" s="78">
        <f t="shared" si="9"/>
        <v>84.86</v>
      </c>
      <c r="DE6" s="78">
        <f t="shared" si="9"/>
        <v>84.98</v>
      </c>
      <c r="DF6" s="78">
        <f t="shared" si="9"/>
        <v>84.7</v>
      </c>
      <c r="DG6" s="78">
        <f t="shared" si="9"/>
        <v>84.67</v>
      </c>
      <c r="DH6" s="70" t="str">
        <f>IF(DH7="","",IF(DH7="-","【-】","【"&amp;SUBSTITUTE(TEXT(DH7,"#,##0.00"),"-","△")&amp;"】"))</f>
        <v>【86.91】</v>
      </c>
      <c r="DI6" s="70" t="e">
        <f t="shared" ref="DI6:DR6" si="10">IF(DI7="",NA(),DI7)</f>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e">
        <f t="shared" si="10"/>
        <v>#N/A</v>
      </c>
      <c r="DS6" s="70" t="str">
        <f>IF(DS7="","",IF(DS7="-","【-】","【"&amp;SUBSTITUTE(TEXT(DS7,"#,##0.00"),"-","△")&amp;"】"))</f>
        <v/>
      </c>
      <c r="DT6" s="70" t="e">
        <f t="shared" ref="DT6:EC6" si="11">IF(DT7="",NA(),DT7)</f>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e">
        <f t="shared" si="11"/>
        <v>#N/A</v>
      </c>
      <c r="ED6" s="70" t="str">
        <f>IF(ED7="","",IF(ED7="-","【-】","【"&amp;SUBSTITUTE(TEXT(ED7,"#,##0.00"),"-","△")&amp;"】"))</f>
        <v/>
      </c>
      <c r="EE6" s="70">
        <f t="shared" ref="EE6:EN6" si="12">IF(EE7="",NA(),EE7)</f>
        <v>0</v>
      </c>
      <c r="EF6" s="70">
        <f t="shared" si="12"/>
        <v>0</v>
      </c>
      <c r="EG6" s="70">
        <f t="shared" si="12"/>
        <v>0</v>
      </c>
      <c r="EH6" s="70">
        <f t="shared" si="12"/>
        <v>0</v>
      </c>
      <c r="EI6" s="70">
        <f t="shared" si="12"/>
        <v>0</v>
      </c>
      <c r="EJ6" s="78">
        <f t="shared" si="12"/>
        <v>1.e-002</v>
      </c>
      <c r="EK6" s="78">
        <f t="shared" si="12"/>
        <v>1.e-002</v>
      </c>
      <c r="EL6" s="78">
        <f t="shared" si="12"/>
        <v>2.e-002</v>
      </c>
      <c r="EM6" s="78">
        <f t="shared" si="12"/>
        <v>0.25</v>
      </c>
      <c r="EN6" s="78">
        <f t="shared" si="12"/>
        <v>5.e-002</v>
      </c>
      <c r="EO6" s="70" t="str">
        <f>IF(EO7="","",IF(EO7="-","【-】","【"&amp;SUBSTITUTE(TEXT(EO7,"#,##0.00"),"-","△")&amp;"】"))</f>
        <v>【0.03】</v>
      </c>
    </row>
    <row r="7" spans="1:145" s="55" customFormat="1">
      <c r="A7" s="56"/>
      <c r="B7" s="62">
        <v>2021</v>
      </c>
      <c r="C7" s="62">
        <v>264652</v>
      </c>
      <c r="D7" s="62">
        <v>47</v>
      </c>
      <c r="E7" s="62">
        <v>17</v>
      </c>
      <c r="F7" s="62">
        <v>5</v>
      </c>
      <c r="G7" s="62">
        <v>0</v>
      </c>
      <c r="H7" s="62" t="s">
        <v>22</v>
      </c>
      <c r="I7" s="62" t="s">
        <v>97</v>
      </c>
      <c r="J7" s="62" t="s">
        <v>98</v>
      </c>
      <c r="K7" s="62" t="s">
        <v>99</v>
      </c>
      <c r="L7" s="62" t="s">
        <v>100</v>
      </c>
      <c r="M7" s="62" t="s">
        <v>101</v>
      </c>
      <c r="N7" s="71" t="s">
        <v>42</v>
      </c>
      <c r="O7" s="71" t="s">
        <v>102</v>
      </c>
      <c r="P7" s="71">
        <v>1.01</v>
      </c>
      <c r="Q7" s="71">
        <v>96.16</v>
      </c>
      <c r="R7" s="71">
        <v>2954</v>
      </c>
      <c r="S7" s="71">
        <v>20660</v>
      </c>
      <c r="T7" s="71">
        <v>108.38</v>
      </c>
      <c r="U7" s="71">
        <v>190.63</v>
      </c>
      <c r="V7" s="71">
        <v>210</v>
      </c>
      <c r="W7" s="71">
        <v>7.0000000000000007e-002</v>
      </c>
      <c r="X7" s="71">
        <v>3000</v>
      </c>
      <c r="Y7" s="71">
        <v>51.69</v>
      </c>
      <c r="Z7" s="71">
        <v>57.67</v>
      </c>
      <c r="AA7" s="71">
        <v>65.77</v>
      </c>
      <c r="AB7" s="71">
        <v>67.930000000000007</v>
      </c>
      <c r="AC7" s="71">
        <v>76.47</v>
      </c>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v>11672.38</v>
      </c>
      <c r="BG7" s="71">
        <v>2046.25</v>
      </c>
      <c r="BH7" s="71">
        <v>896.76</v>
      </c>
      <c r="BI7" s="71">
        <v>8422.59</v>
      </c>
      <c r="BJ7" s="71">
        <v>0</v>
      </c>
      <c r="BK7" s="71">
        <v>855.8</v>
      </c>
      <c r="BL7" s="71">
        <v>789.46</v>
      </c>
      <c r="BM7" s="71">
        <v>826.83</v>
      </c>
      <c r="BN7" s="71">
        <v>867.83</v>
      </c>
      <c r="BO7" s="71">
        <v>791.76</v>
      </c>
      <c r="BP7" s="71">
        <v>786.37</v>
      </c>
      <c r="BQ7" s="71">
        <v>21.52</v>
      </c>
      <c r="BR7" s="71">
        <v>24.54</v>
      </c>
      <c r="BS7" s="71">
        <v>24.75</v>
      </c>
      <c r="BT7" s="71">
        <v>24.82</v>
      </c>
      <c r="BU7" s="71">
        <v>22.59</v>
      </c>
      <c r="BV7" s="71">
        <v>59.8</v>
      </c>
      <c r="BW7" s="71">
        <v>57.77</v>
      </c>
      <c r="BX7" s="71">
        <v>57.31</v>
      </c>
      <c r="BY7" s="71">
        <v>57.08</v>
      </c>
      <c r="BZ7" s="71">
        <v>56.26</v>
      </c>
      <c r="CA7" s="71">
        <v>60.65</v>
      </c>
      <c r="CB7" s="71">
        <v>686.86</v>
      </c>
      <c r="CC7" s="71">
        <v>626.08000000000004</v>
      </c>
      <c r="CD7" s="71">
        <v>623.89</v>
      </c>
      <c r="CE7" s="71">
        <v>633.57000000000005</v>
      </c>
      <c r="CF7" s="71">
        <v>699.19</v>
      </c>
      <c r="CG7" s="71">
        <v>263.76</v>
      </c>
      <c r="CH7" s="71">
        <v>274.35000000000002</v>
      </c>
      <c r="CI7" s="71">
        <v>273.52</v>
      </c>
      <c r="CJ7" s="71">
        <v>274.99</v>
      </c>
      <c r="CK7" s="71">
        <v>282.08999999999997</v>
      </c>
      <c r="CL7" s="71">
        <v>256.97000000000003</v>
      </c>
      <c r="CM7" s="71">
        <v>28.79</v>
      </c>
      <c r="CN7" s="71">
        <v>28.79</v>
      </c>
      <c r="CO7" s="71">
        <v>28.79</v>
      </c>
      <c r="CP7" s="71">
        <v>15.15</v>
      </c>
      <c r="CQ7" s="71">
        <v>28.79</v>
      </c>
      <c r="CR7" s="71">
        <v>51.75</v>
      </c>
      <c r="CS7" s="71">
        <v>50.68</v>
      </c>
      <c r="CT7" s="71">
        <v>50.14</v>
      </c>
      <c r="CU7" s="71">
        <v>54.83</v>
      </c>
      <c r="CV7" s="71">
        <v>66.53</v>
      </c>
      <c r="CW7" s="71">
        <v>61.14</v>
      </c>
      <c r="CX7" s="71">
        <v>71</v>
      </c>
      <c r="CY7" s="71">
        <v>70.98</v>
      </c>
      <c r="CZ7" s="71">
        <v>71.430000000000007</v>
      </c>
      <c r="DA7" s="71">
        <v>72.849999999999994</v>
      </c>
      <c r="DB7" s="71">
        <v>75.239999999999995</v>
      </c>
      <c r="DC7" s="71">
        <v>84.84</v>
      </c>
      <c r="DD7" s="71">
        <v>84.86</v>
      </c>
      <c r="DE7" s="71">
        <v>84.98</v>
      </c>
      <c r="DF7" s="71">
        <v>84.7</v>
      </c>
      <c r="DG7" s="71">
        <v>84.67</v>
      </c>
      <c r="DH7" s="71">
        <v>86.91</v>
      </c>
      <c r="DI7" s="71"/>
      <c r="DJ7" s="71"/>
      <c r="DK7" s="71"/>
      <c r="DL7" s="71"/>
      <c r="DM7" s="71"/>
      <c r="DN7" s="71"/>
      <c r="DO7" s="71"/>
      <c r="DP7" s="71"/>
      <c r="DQ7" s="71"/>
      <c r="DR7" s="71"/>
      <c r="DS7" s="71"/>
      <c r="DT7" s="71"/>
      <c r="DU7" s="71"/>
      <c r="DV7" s="71"/>
      <c r="DW7" s="71"/>
      <c r="DX7" s="71"/>
      <c r="DY7" s="71"/>
      <c r="DZ7" s="71"/>
      <c r="EA7" s="71"/>
      <c r="EB7" s="71"/>
      <c r="EC7" s="71"/>
      <c r="ED7" s="71"/>
      <c r="EE7" s="71">
        <v>0</v>
      </c>
      <c r="EF7" s="71">
        <v>0</v>
      </c>
      <c r="EG7" s="71">
        <v>0</v>
      </c>
      <c r="EH7" s="71">
        <v>0</v>
      </c>
      <c r="EI7" s="71">
        <v>0</v>
      </c>
      <c r="EJ7" s="71">
        <v>1.e-002</v>
      </c>
      <c r="EK7" s="71">
        <v>1.e-002</v>
      </c>
      <c r="EL7" s="71">
        <v>2.e-002</v>
      </c>
      <c r="EM7" s="71">
        <v>0.25</v>
      </c>
      <c r="EN7" s="71">
        <v>5.e-002</v>
      </c>
      <c r="EO7" s="71">
        <v>3.e-002</v>
      </c>
    </row>
    <row r="8" spans="1:145">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row>
    <row r="9" spans="1:145">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5">
      <c r="A10" s="57" t="s">
        <v>36</v>
      </c>
      <c r="B10" s="63">
        <f>DATEVALUE($B7+12-B11&amp;"/1/"&amp;B12)</f>
        <v>47119</v>
      </c>
      <c r="C10" s="63">
        <f>DATEVALUE($B7+12-C11&amp;"/1/"&amp;C12)</f>
        <v>47484</v>
      </c>
      <c r="D10" s="64">
        <f>DATEVALUE($B7+12-D11&amp;"/1/"&amp;D12)</f>
        <v>47849</v>
      </c>
      <c r="E10" s="64">
        <f>DATEVALUE($B7+12-E11&amp;"/1/"&amp;E12)</f>
        <v>48215</v>
      </c>
      <c r="F10" s="64">
        <f>DATEVALUE($B7+12-F11&amp;"/1/"&amp;F12)</f>
        <v>48582</v>
      </c>
    </row>
    <row r="11" spans="1:145">
      <c r="B11">
        <v>4</v>
      </c>
      <c r="C11">
        <v>3</v>
      </c>
      <c r="D11">
        <v>2</v>
      </c>
      <c r="E11">
        <v>1</v>
      </c>
      <c r="F11">
        <v>0</v>
      </c>
      <c r="G11" t="s">
        <v>108</v>
      </c>
    </row>
    <row r="12" spans="1:145">
      <c r="B12">
        <v>1</v>
      </c>
      <c r="C12">
        <v>1</v>
      </c>
      <c r="D12">
        <v>1</v>
      </c>
      <c r="E12">
        <v>2</v>
      </c>
      <c r="F12">
        <v>3</v>
      </c>
      <c r="G12" t="s">
        <v>109</v>
      </c>
    </row>
    <row r="13" spans="1:145">
      <c r="B13" t="s">
        <v>110</v>
      </c>
      <c r="C13" t="s">
        <v>110</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桝　幹明</cp:lastModifiedBy>
  <dcterms:created xsi:type="dcterms:W3CDTF">2023-01-13T00:02:37Z</dcterms:created>
  <dcterms:modified xsi:type="dcterms:W3CDTF">2023-01-25T05:56:15Z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2023-01-25T05:56:15Z</vt:filetime>
  </property>
</Properties>
</file>