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水道課\■■上下水道課■■\★☆★井戸本大輔_事務引継 R3.3.31★☆★\D.Idomoto Folder\■■Work Folder■■\■調査報告■\公営企業に係る｢経営比較分析表｣の策定等について【自治振興課】\R5.1.11依頼分\"/>
    </mc:Choice>
  </mc:AlternateContent>
  <workbookProtection workbookAlgorithmName="SHA-512" workbookHashValue="xXhL6XmJAWIj2GOAjthH8B4G0J5x7Fg/2ooNzBgiqewmg0Ka6pPA1ql8Ms84XxKwvZVc0AGzGl67hXtIjyGuJg==" workbookSaltValue="CF+x590kSb6wMKwL4gr6UA==" workbookSpinCount="100000" lockStructure="1"/>
  <bookViews>
    <workbookView xWindow="0" yWindow="0" windowWidth="18450" windowHeight="115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<sst xmlns="http://schemas.openxmlformats.org/spreadsheetml/2006/main" count="228" uniqueCount="116">
  <si>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</si>
  <si>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</si>
  <si>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</si>
  <si>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</si>
  <si>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</si>
  <si>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</si>
  <si>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</si>
  <si>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</si>
  <si>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</si>
  <si>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</si>
  <si>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</si>
  <si>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</si>
  <si>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</si>
  <si>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</si>
  <si>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</si>
  <si>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</si>
  <si>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</si>
  <si>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</si>
  <si>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</si>
  <si>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</si>
  <si>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</si>
  <si>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</si>
  <si>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</si>
  <si>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</si>
  <si>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</si>
  <si>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</si>
  <si>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</si>
  <si>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</si>
  <si>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</si>
  <si>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</si>
  <si>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</si>
  <si>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</si>
  <si>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</si>
  <si>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</si>
  <si>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</si>
  <si>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</si>
  <si>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</si>
  <si>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</si>
  <si>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</si>
  <si>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</si>
  <si>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</si>
  <si>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</si>
  <si>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</si>
  <si>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</si>
  <si>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</si>
  <si>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</si>
  <si>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</si>
  <si>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</si>
  <si>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</si>
  <si>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</si>
  <si>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</si>
  <si>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</si>
  <si>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</si>
  <si>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</si>
  <si>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</si>
  <si>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</si>
  <si>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</si>
  <si>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</si>
  <si>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</si>
  <si>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</si>
  <si>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</si>
  <si>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</si>
  <si>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</si>
  <si>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</si>
  <si>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</si>
  <si>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</si>
  <si>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</si>
  <si>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</si>
  <si>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</si>
  <si>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</si>
  <si>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</si>
  <si>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</si>
  <si>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</si>
  <si>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</si>
  <si>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</si>
  <si>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</si>
  <si>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</si>
  <si>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</si>
  <si>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</si>
  <si>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</si>
  <si>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</si>
  <si>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</si>
  <si>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</si>
  <si>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</si>
  <si>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</si>
  <si>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</si>
  <si>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</si>
  <si>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</si>
  <si>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</si>
  <si>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</si>
  <si>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</si>
  <si>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</si>
  <si>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</si>
  <si>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</si>
  <si>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</si>
  <si>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</si>
  <si>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</si>
  <si>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</si>
  <si>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</si>
  <si>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</si>
  <si>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</si>
  <si>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</si>
  <si>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</si>
  <si>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</si>
  <si>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</si>
  <si>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</si>
  <si>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</si>
  <si>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</si>
  <si>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</si>
  <si>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</si>
  <si>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</si>
  <si>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</si>
  <si>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</si>
  <si>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類似団体平均値を下回っており、計画的に老朽配水管の布設替を行ってきた結果が出ているが、今後は急速に悪化していく見込みである。
③管路更新率
低い水準で推移しているが、今後は計画的に老朽管路を更新していく予定である。</t>
    <rPh sb="174" eb="176">
      <t>コンゴ</t>
    </rPh>
    <rPh sb="192" eb="194">
      <t>ヨテイ</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</si>
  <si>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が、今後は急速に悪化していく見込みであるため、老朽管路の布設替えや耐震化を計画的に更新していく予定である。
また、施設改良を行ってきた結果、減価償却費、企業債利息等が著しく増加したことに加え、平成29年度に簡易水道事業と統合したことにより、旧簡易水道事業の減価償却費、企業債利息等が上乗せされているため非常に厳しい経営状況である。
将来的に、管路等の経年化による投資や繰越欠損金の解消と併せて、適切な料金収入の確保のため、料金改定を行う必要がある。
</t>
    <rPh sb="139" eb="141">
      <t>ヨテイ</t>
    </rPh>
    <phoneticPr fontId="4"/>
  </si>
  <si>
    <t>①経常収支比率
給水収益等の収益が増収したことと、減価償却費、資産減耗費等の費用が減少となったため経常利益が生じている。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当年度未処理欠損金が生じているものの、流動比率は100％以上で短期債務に対して支払う現金等があり、短期の負債を賄えている状況である。
④企業債残高対給水収益比率
平成29年度に簡易水道事業と統合したことにより、大幅に増加した状況で、料金収入の水準を見直す必要がある。
⑤料金回収率
70.05％と100％を大幅に下回っているため、適切な料金収入の確保が必要である。
⑥給水原価
有収水量が減少となったため微増となった。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17" eb="19">
      <t>ゾウシュウ</t>
    </rPh>
    <rPh sb="166" eb="168">
      <t>タンキ</t>
    </rPh>
    <rPh sb="320" eb="321">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</si>
</sst>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0.09</c:v>
                </c:pt>
                <c:pt idx="2" formatCode="#,##0.00;&quot;△&quot;#,##0.00">
                  <c:v>0</c:v>
                </c:pt>
                <c:pt idx="3" formatCode="#,##0.00;&quot;△&quot;#,##0.00">
                  <c:v>0</c:v>
                </c:pt>
                <c:pt idx="4">
                  <c:v>0.37</c:v>
                </c:pt>
              </c:numCache>
            </c:numRef>
          </c:val>
          <c:extLst>
            <c:ext xmlns:c16="http://schemas.microsoft.com/office/drawing/2014/chart" uri="{C3380CC4-5D6E-409C-BE32-E72D297353CC}">
              <c16:uniqueId val="{00000000-56DE-41E1-B3FA-816B6085E4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6DE-41E1-B3FA-816B6085E4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49.11</c:v>
                </c:pt>
                <c:pt idx="1">
                  <c:v>47.32</c:v>
                </c:pt>
                <c:pt idx="2">
                  <c:v>45.35</c:v>
                </c:pt>
                <c:pt idx="3">
                  <c:v>45.45</c:v>
                </c:pt>
                <c:pt idx="4">
                  <c:v>45</c:v>
                </c:pt>
              </c:numCache>
            </c:numRef>
          </c:val>
          <c:extLst>
            <c:ext xmlns:c16="http://schemas.microsoft.com/office/drawing/2014/chart" uri="{C3380CC4-5D6E-409C-BE32-E72D297353CC}">
              <c16:uniqueId val="{00000000-8C4C-4AF7-96A0-247C266857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C4C-4AF7-96A0-247C266857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90.71</c:v>
                </c:pt>
                <c:pt idx="1">
                  <c:v>90.47</c:v>
                </c:pt>
                <c:pt idx="2">
                  <c:v>92.27</c:v>
                </c:pt>
                <c:pt idx="3">
                  <c:v>91.38</c:v>
                </c:pt>
                <c:pt idx="4">
                  <c:v>90.7</c:v>
                </c:pt>
              </c:numCache>
            </c:numRef>
          </c:val>
          <c:extLst>
            <c:ext xmlns:c16="http://schemas.microsoft.com/office/drawing/2014/chart" uri="{C3380CC4-5D6E-409C-BE32-E72D297353CC}">
              <c16:uniqueId val="{00000000-FD43-4812-9FEC-13184A761D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D43-4812-9FEC-13184A761D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167.21</c:v>
                </c:pt>
                <c:pt idx="1">
                  <c:v>99.2</c:v>
                </c:pt>
                <c:pt idx="2">
                  <c:v>100.57</c:v>
                </c:pt>
                <c:pt idx="3">
                  <c:v>107.89</c:v>
                </c:pt>
                <c:pt idx="4">
                  <c:v>109.92</c:v>
                </c:pt>
              </c:numCache>
            </c:numRef>
          </c:val>
          <c:extLst>
            <c:ext xmlns:c16="http://schemas.microsoft.com/office/drawing/2014/chart" uri="{C3380CC4-5D6E-409C-BE32-E72D297353CC}">
              <c16:uniqueId val="{00000000-443D-4ACC-BF68-5DA94540A3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43D-4ACC-BF68-5DA94540A3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18.41</c:v>
                </c:pt>
                <c:pt idx="1">
                  <c:v>23.13</c:v>
                </c:pt>
                <c:pt idx="2">
                  <c:v>28.05</c:v>
                </c:pt>
                <c:pt idx="3">
                  <c:v>32.56</c:v>
                </c:pt>
                <c:pt idx="4">
                  <c:v>36.479999999999997</c:v>
                </c:pt>
              </c:numCache>
            </c:numRef>
          </c:val>
          <c:extLst>
            <c:ext xmlns:c16="http://schemas.microsoft.com/office/drawing/2014/chart" uri="{C3380CC4-5D6E-409C-BE32-E72D297353CC}">
              <c16:uniqueId val="{00000000-328C-4E22-9626-1C26B42AA5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28C-4E22-9626-1C26B42AA5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0.47</c:v>
                </c:pt>
                <c:pt idx="1">
                  <c:v>0.62</c:v>
                </c:pt>
                <c:pt idx="2">
                  <c:v>2.61</c:v>
                </c:pt>
                <c:pt idx="3">
                  <c:v>9.32</c:v>
                </c:pt>
                <c:pt idx="4">
                  <c:v>10.75</c:v>
                </c:pt>
              </c:numCache>
            </c:numRef>
          </c:val>
          <c:extLst>
            <c:ext xmlns:c16="http://schemas.microsoft.com/office/drawing/2014/chart" uri="{C3380CC4-5D6E-409C-BE32-E72D297353CC}">
              <c16:uniqueId val="{00000000-CB04-481A-90E3-09F13D0919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CB04-481A-90E3-09F13D0919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118.92</c:v>
                </c:pt>
                <c:pt idx="1">
                  <c:v>123.86</c:v>
                </c:pt>
                <c:pt idx="2">
                  <c:v>125.22</c:v>
                </c:pt>
                <c:pt idx="3">
                  <c:v>119.72</c:v>
                </c:pt>
                <c:pt idx="4">
                  <c:v>97.84</c:v>
                </c:pt>
              </c:numCache>
            </c:numRef>
          </c:val>
          <c:extLst>
            <c:ext xmlns:c16="http://schemas.microsoft.com/office/drawing/2014/chart" uri="{C3380CC4-5D6E-409C-BE32-E72D297353CC}">
              <c16:uniqueId val="{00000000-5E66-4FA7-8BDE-D0AF41BC59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E66-4FA7-8BDE-D0AF41BC59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291.87</c:v>
                </c:pt>
                <c:pt idx="1">
                  <c:v>229.73</c:v>
                </c:pt>
                <c:pt idx="2">
                  <c:v>231.82</c:v>
                </c:pt>
                <c:pt idx="3">
                  <c:v>212.18</c:v>
                </c:pt>
                <c:pt idx="4">
                  <c:v>188.79</c:v>
                </c:pt>
              </c:numCache>
            </c:numRef>
          </c:val>
          <c:extLst>
            <c:ext xmlns:c16="http://schemas.microsoft.com/office/drawing/2014/chart" uri="{C3380CC4-5D6E-409C-BE32-E72D297353CC}">
              <c16:uniqueId val="{00000000-F899-463E-B84F-05162E29F8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899-463E-B84F-05162E29F8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1497.5</c:v>
                </c:pt>
                <c:pt idx="1">
                  <c:v>1474.76</c:v>
                </c:pt>
                <c:pt idx="2">
                  <c:v>1421.12</c:v>
                </c:pt>
                <c:pt idx="3">
                  <c:v>1432.75</c:v>
                </c:pt>
                <c:pt idx="4">
                  <c:v>1280.3800000000001</c:v>
                </c:pt>
              </c:numCache>
            </c:numRef>
          </c:val>
          <c:extLst>
            <c:ext xmlns:c16="http://schemas.microsoft.com/office/drawing/2014/chart" uri="{C3380CC4-5D6E-409C-BE32-E72D297353CC}">
              <c16:uniqueId val="{00000000-7573-452E-9589-86AB9EC454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573-452E-9589-86AB9EC454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117.07</c:v>
                </c:pt>
                <c:pt idx="1">
                  <c:v>66.45</c:v>
                </c:pt>
                <c:pt idx="2">
                  <c:v>67.040000000000006</c:v>
                </c:pt>
                <c:pt idx="3">
                  <c:v>67.58</c:v>
                </c:pt>
                <c:pt idx="4">
                  <c:v>70.05</c:v>
                </c:pt>
              </c:numCache>
            </c:numRef>
          </c:val>
          <c:extLst>
            <c:ext xmlns:c16="http://schemas.microsoft.com/office/drawing/2014/chart" uri="{C3380CC4-5D6E-409C-BE32-E72D297353CC}">
              <c16:uniqueId val="{00000000-4789-47EE-BFAC-5ED6C1FBA7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4789-47EE-BFAC-5ED6C1FBA7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152.69</c:v>
                </c:pt>
                <c:pt idx="1">
                  <c:v>273.06</c:v>
                </c:pt>
                <c:pt idx="2">
                  <c:v>270.95</c:v>
                </c:pt>
                <c:pt idx="3">
                  <c:v>253.3</c:v>
                </c:pt>
                <c:pt idx="4">
                  <c:v>259.85000000000002</c:v>
                </c:pt>
              </c:numCache>
            </c:numRef>
          </c:val>
          <c:extLst>
            <c:ext xmlns:c16="http://schemas.microsoft.com/office/drawing/2014/chart" uri="{C3380CC4-5D6E-409C-BE32-E72D297353CC}">
              <c16:uniqueId val="{00000000-B618-485F-81D0-C620DACB2E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B618-485F-81D0-C620DACB2E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与謝野町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20660</v>
      </c>
      <c r="AM8" s="59"/>
      <c r="AN8" s="59"/>
      <c r="AO8" s="59"/>
      <c r="AP8" s="59"/>
      <c r="AQ8" s="59"/>
      <c r="AR8" s="59"/>
      <c r="AS8" s="59"/>
      <c r="AT8" s="56">
        <f>データ!$S$6</f>
        <v>108.38</v>
      </c>
      <c r="AU8" s="57"/>
      <c r="AV8" s="57"/>
      <c r="AW8" s="57"/>
      <c r="AX8" s="57"/>
      <c r="AY8" s="57"/>
      <c r="AZ8" s="57"/>
      <c r="BA8" s="57"/>
      <c r="BB8" s="46">
        <f>データ!$T$6</f>
        <v>190.63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20.62</v>
      </c>
      <c r="J10" s="57"/>
      <c r="K10" s="57"/>
      <c r="L10" s="57"/>
      <c r="M10" s="57"/>
      <c r="N10" s="57"/>
      <c r="O10" s="58"/>
      <c r="P10" s="46">
        <f>データ!$P$6</f>
        <v>99.88</v>
      </c>
      <c r="Q10" s="46"/>
      <c r="R10" s="46"/>
      <c r="S10" s="46"/>
      <c r="T10" s="46"/>
      <c r="U10" s="46"/>
      <c r="V10" s="46"/>
      <c r="W10" s="59">
        <f>データ!$Q$6</f>
        <v>3463</v>
      </c>
      <c r="X10" s="59"/>
      <c r="Y10" s="59"/>
      <c r="Z10" s="59"/>
      <c r="AA10" s="59"/>
      <c r="AB10" s="59"/>
      <c r="AC10" s="59"/>
      <c r="AD10" s="2"/>
      <c r="AE10" s="2"/>
      <c r="AF10" s="2"/>
      <c r="AG10" s="2"/>
      <c r="AH10" s="2"/>
      <c r="AI10" s="2"/>
      <c r="AJ10" s="2"/>
      <c r="AK10" s="2"/>
      <c r="AL10" s="59">
        <f>データ!$U$6</f>
        <v>20414</v>
      </c>
      <c r="AM10" s="59"/>
      <c r="AN10" s="59"/>
      <c r="AO10" s="59"/>
      <c r="AP10" s="59"/>
      <c r="AQ10" s="59"/>
      <c r="AR10" s="59"/>
      <c r="AS10" s="59"/>
      <c r="AT10" s="56">
        <f>データ!$V$6</f>
        <v>20.13</v>
      </c>
      <c r="AU10" s="57"/>
      <c r="AV10" s="57"/>
      <c r="AW10" s="57"/>
      <c r="AX10" s="57"/>
      <c r="AY10" s="57"/>
      <c r="AZ10" s="57"/>
      <c r="BA10" s="57"/>
      <c r="BB10" s="46">
        <f>データ!$W$6</f>
        <v>1014.11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115</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Eu2KwStQrAANyIApsUBA4WFkf7HfhqlQMuEUW1MtR4BzK0XgczMwxr7mQR2N5Qvc8YeIbgN2mK3kEGxIjWXTQ==" saltValue="Y3arWAcTdI4+Y1T4d3VZ4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264652</v>
      </c>
      <c r="D6" s="20">
        <f t="shared" si="3"/>
        <v>46</v>
      </c>
      <c r="E6" s="20">
        <f t="shared" si="3"/>
        <v>1</v>
      </c>
      <c r="F6" s="20">
        <f t="shared" si="3"/>
        <v>0</v>
      </c>
      <c r="G6" s="20">
        <f t="shared" si="3"/>
        <v>1</v>
      </c>
      <c r="H6" s="20" t="str">
        <f t="shared" si="3"/>
        <v>京都府　与謝野町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20.62</v>
      </c>
      <c r="P6" s="21">
        <f t="shared" si="3"/>
        <v>99.88</v>
      </c>
      <c r="Q6" s="21">
        <f t="shared" si="3"/>
        <v>3463</v>
      </c>
      <c r="R6" s="21">
        <f t="shared" si="3"/>
        <v>20660</v>
      </c>
      <c r="S6" s="21">
        <f t="shared" si="3"/>
        <v>108.38</v>
      </c>
      <c r="T6" s="21">
        <f t="shared" si="3"/>
        <v>190.63</v>
      </c>
      <c r="U6" s="21">
        <f t="shared" si="3"/>
        <v>20414</v>
      </c>
      <c r="V6" s="21">
        <f t="shared" si="3"/>
        <v>20.13</v>
      </c>
      <c r="W6" s="21">
        <f t="shared" si="3"/>
        <v>1014.11</v>
      </c>
      <c r="X6" s="22">
        <f>IF(X7="",NA(),X7)</f>
        <v>167.21</v>
      </c>
      <c r="Y6" s="22">
        <f t="shared" ref="Y6:AG6" si="4">IF(Y7="",NA(),Y7)</f>
        <v>99.2</v>
      </c>
      <c r="Z6" s="22">
        <f t="shared" si="4"/>
        <v>100.57</v>
      </c>
      <c r="AA6" s="22">
        <f t="shared" si="4"/>
        <v>107.89</v>
      </c>
      <c r="AB6" s="22">
        <f t="shared" si="4"/>
        <v>109.92</v>
      </c>
      <c r="AC6" s="22">
        <f t="shared" si="4"/>
        <v>110.05</v>
      </c>
      <c r="AD6" s="22">
        <f t="shared" si="4"/>
        <v>108.87</v>
      </c>
      <c r="AE6" s="22">
        <f t="shared" si="4"/>
        <v>108.61</v>
      </c>
      <c r="AF6" s="22">
        <f t="shared" si="4"/>
        <v>108.35</v>
      </c>
      <c r="AG6" s="22">
        <f t="shared" si="4"/>
        <v>108.84</v>
      </c>
      <c r="AH6" s="21" t="str">
        <f>IF(AH7="","",IF(AH7="-","【-】","【"&amp;SUBSTITUTE(TEXT(AH7,"#,##0.00"),"-","△")&amp;"】"))</f>
        <v>【111.39】</v>
      </c>
      <c r="AI6" s="22">
        <f>IF(AI7="",NA(),AI7)</f>
        <v>118.92</v>
      </c>
      <c r="AJ6" s="22">
        <f t="shared" ref="AJ6:AR6" si="5">IF(AJ7="",NA(),AJ7)</f>
        <v>123.86</v>
      </c>
      <c r="AK6" s="22">
        <f t="shared" si="5"/>
        <v>125.22</v>
      </c>
      <c r="AL6" s="22">
        <f t="shared" si="5"/>
        <v>119.72</v>
      </c>
      <c r="AM6" s="22">
        <f t="shared" si="5"/>
        <v>97.84</v>
      </c>
      <c r="AN6" s="22">
        <f t="shared" si="5"/>
        <v>2.64</v>
      </c>
      <c r="AO6" s="22">
        <f t="shared" si="5"/>
        <v>3.16</v>
      </c>
      <c r="AP6" s="22">
        <f t="shared" si="5"/>
        <v>3.59</v>
      </c>
      <c r="AQ6" s="22">
        <f t="shared" si="5"/>
        <v>3.98</v>
      </c>
      <c r="AR6" s="22">
        <f t="shared" si="5"/>
        <v>6.02</v>
      </c>
      <c r="AS6" s="21" t="str">
        <f>IF(AS7="","",IF(AS7="-","【-】","【"&amp;SUBSTITUTE(TEXT(AS7,"#,##0.00"),"-","△")&amp;"】"))</f>
        <v>【1.30】</v>
      </c>
      <c r="AT6" s="22">
        <f>IF(AT7="",NA(),AT7)</f>
        <v>291.87</v>
      </c>
      <c r="AU6" s="22">
        <f t="shared" ref="AU6:BC6" si="6">IF(AU7="",NA(),AU7)</f>
        <v>229.73</v>
      </c>
      <c r="AV6" s="22">
        <f t="shared" si="6"/>
        <v>231.82</v>
      </c>
      <c r="AW6" s="22">
        <f t="shared" si="6"/>
        <v>212.18</v>
      </c>
      <c r="AX6" s="22">
        <f t="shared" si="6"/>
        <v>188.79</v>
      </c>
      <c r="AY6" s="22">
        <f t="shared" si="6"/>
        <v>359.47</v>
      </c>
      <c r="AZ6" s="22">
        <f t="shared" si="6"/>
        <v>369.69</v>
      </c>
      <c r="BA6" s="22">
        <f t="shared" si="6"/>
        <v>379.08</v>
      </c>
      <c r="BB6" s="22">
        <f t="shared" si="6"/>
        <v>367.55</v>
      </c>
      <c r="BC6" s="22">
        <f t="shared" si="6"/>
        <v>378.56</v>
      </c>
      <c r="BD6" s="21" t="str">
        <f>IF(BD7="","",IF(BD7="-","【-】","【"&amp;SUBSTITUTE(TEXT(BD7,"#,##0.00"),"-","△")&amp;"】"))</f>
        <v>【261.51】</v>
      </c>
      <c r="BE6" s="22">
        <f>IF(BE7="",NA(),BE7)</f>
        <v>1497.5</v>
      </c>
      <c r="BF6" s="22">
        <f t="shared" ref="BF6:BN6" si="7">IF(BF7="",NA(),BF7)</f>
        <v>1474.76</v>
      </c>
      <c r="BG6" s="22">
        <f t="shared" si="7"/>
        <v>1421.12</v>
      </c>
      <c r="BH6" s="22">
        <f t="shared" si="7"/>
        <v>1432.75</v>
      </c>
      <c r="BI6" s="22">
        <f t="shared" si="7"/>
        <v>1280.3800000000001</v>
      </c>
      <c r="BJ6" s="22">
        <f t="shared" si="7"/>
        <v>401.79</v>
      </c>
      <c r="BK6" s="22">
        <f t="shared" si="7"/>
        <v>402.99</v>
      </c>
      <c r="BL6" s="22">
        <f t="shared" si="7"/>
        <v>398.98</v>
      </c>
      <c r="BM6" s="22">
        <f t="shared" si="7"/>
        <v>418.68</v>
      </c>
      <c r="BN6" s="22">
        <f t="shared" si="7"/>
        <v>395.68</v>
      </c>
      <c r="BO6" s="21" t="str">
        <f>IF(BO7="","",IF(BO7="-","【-】","【"&amp;SUBSTITUTE(TEXT(BO7,"#,##0.00"),"-","△")&amp;"】"))</f>
        <v>【265.16】</v>
      </c>
      <c r="BP6" s="22">
        <f>IF(BP7="",NA(),BP7)</f>
        <v>117.07</v>
      </c>
      <c r="BQ6" s="22">
        <f t="shared" ref="BQ6:BY6" si="8">IF(BQ7="",NA(),BQ7)</f>
        <v>66.45</v>
      </c>
      <c r="BR6" s="22">
        <f t="shared" si="8"/>
        <v>67.040000000000006</v>
      </c>
      <c r="BS6" s="22">
        <f t="shared" si="8"/>
        <v>67.58</v>
      </c>
      <c r="BT6" s="22">
        <f t="shared" si="8"/>
        <v>70.05</v>
      </c>
      <c r="BU6" s="22">
        <f t="shared" si="8"/>
        <v>100.12</v>
      </c>
      <c r="BV6" s="22">
        <f t="shared" si="8"/>
        <v>98.66</v>
      </c>
      <c r="BW6" s="22">
        <f t="shared" si="8"/>
        <v>98.64</v>
      </c>
      <c r="BX6" s="22">
        <f t="shared" si="8"/>
        <v>94.78</v>
      </c>
      <c r="BY6" s="22">
        <f t="shared" si="8"/>
        <v>97.59</v>
      </c>
      <c r="BZ6" s="21" t="str">
        <f>IF(BZ7="","",IF(BZ7="-","【-】","【"&amp;SUBSTITUTE(TEXT(BZ7,"#,##0.00"),"-","△")&amp;"】"))</f>
        <v>【102.35】</v>
      </c>
      <c r="CA6" s="22">
        <f>IF(CA7="",NA(),CA7)</f>
        <v>152.69</v>
      </c>
      <c r="CB6" s="22">
        <f t="shared" ref="CB6:CJ6" si="9">IF(CB7="",NA(),CB7)</f>
        <v>273.06</v>
      </c>
      <c r="CC6" s="22">
        <f t="shared" si="9"/>
        <v>270.95</v>
      </c>
      <c r="CD6" s="22">
        <f t="shared" si="9"/>
        <v>253.3</v>
      </c>
      <c r="CE6" s="22">
        <f t="shared" si="9"/>
        <v>259.85000000000002</v>
      </c>
      <c r="CF6" s="22">
        <f t="shared" si="9"/>
        <v>174.97</v>
      </c>
      <c r="CG6" s="22">
        <f t="shared" si="9"/>
        <v>178.59</v>
      </c>
      <c r="CH6" s="22">
        <f t="shared" si="9"/>
        <v>178.92</v>
      </c>
      <c r="CI6" s="22">
        <f t="shared" si="9"/>
        <v>181.3</v>
      </c>
      <c r="CJ6" s="22">
        <f t="shared" si="9"/>
        <v>181.71</v>
      </c>
      <c r="CK6" s="21" t="str">
        <f>IF(CK7="","",IF(CK7="-","【-】","【"&amp;SUBSTITUTE(TEXT(CK7,"#,##0.00"),"-","△")&amp;"】"))</f>
        <v>【167.74】</v>
      </c>
      <c r="CL6" s="22">
        <f>IF(CL7="",NA(),CL7)</f>
        <v>49.11</v>
      </c>
      <c r="CM6" s="22">
        <f t="shared" ref="CM6:CU6" si="10">IF(CM7="",NA(),CM7)</f>
        <v>47.32</v>
      </c>
      <c r="CN6" s="22">
        <f t="shared" si="10"/>
        <v>45.35</v>
      </c>
      <c r="CO6" s="22">
        <f t="shared" si="10"/>
        <v>45.45</v>
      </c>
      <c r="CP6" s="22">
        <f t="shared" si="10"/>
        <v>45</v>
      </c>
      <c r="CQ6" s="22">
        <f t="shared" si="10"/>
        <v>55.63</v>
      </c>
      <c r="CR6" s="22">
        <f t="shared" si="10"/>
        <v>55.03</v>
      </c>
      <c r="CS6" s="22">
        <f t="shared" si="10"/>
        <v>55.14</v>
      </c>
      <c r="CT6" s="22">
        <f t="shared" si="10"/>
        <v>55.89</v>
      </c>
      <c r="CU6" s="22">
        <f t="shared" si="10"/>
        <v>55.72</v>
      </c>
      <c r="CV6" s="21" t="str">
        <f>IF(CV7="","",IF(CV7="-","【-】","【"&amp;SUBSTITUTE(TEXT(CV7,"#,##0.00"),"-","△")&amp;"】"))</f>
        <v>【60.29】</v>
      </c>
      <c r="CW6" s="22">
        <f>IF(CW7="",NA(),CW7)</f>
        <v>90.71</v>
      </c>
      <c r="CX6" s="22">
        <f t="shared" ref="CX6:DF6" si="11">IF(CX7="",NA(),CX7)</f>
        <v>90.47</v>
      </c>
      <c r="CY6" s="22">
        <f t="shared" si="11"/>
        <v>92.27</v>
      </c>
      <c r="CZ6" s="22">
        <f t="shared" si="11"/>
        <v>91.38</v>
      </c>
      <c r="DA6" s="22">
        <f t="shared" si="11"/>
        <v>90.7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18.41</v>
      </c>
      <c r="DI6" s="22">
        <f t="shared" ref="DI6:DQ6" si="12">IF(DI7="",NA(),DI7)</f>
        <v>23.13</v>
      </c>
      <c r="DJ6" s="22">
        <f t="shared" si="12"/>
        <v>28.05</v>
      </c>
      <c r="DK6" s="22">
        <f t="shared" si="12"/>
        <v>32.56</v>
      </c>
      <c r="DL6" s="22">
        <f t="shared" si="12"/>
        <v>36.479999999999997</v>
      </c>
      <c r="DM6" s="22">
        <f t="shared" si="12"/>
        <v>48.05</v>
      </c>
      <c r="DN6" s="22">
        <f t="shared" si="12"/>
        <v>48.87</v>
      </c>
      <c r="DO6" s="22">
        <f t="shared" si="12"/>
        <v>49.92</v>
      </c>
      <c r="DP6" s="22">
        <f t="shared" si="12"/>
        <v>50.63</v>
      </c>
      <c r="DQ6" s="22">
        <f t="shared" si="12"/>
        <v>51.29</v>
      </c>
      <c r="DR6" s="21" t="str">
        <f>IF(DR7="","",IF(DR7="-","【-】","【"&amp;SUBSTITUTE(TEXT(DR7,"#,##0.00"),"-","△")&amp;"】"))</f>
        <v>【50.88】</v>
      </c>
      <c r="DS6" s="22">
        <f>IF(DS7="",NA(),DS7)</f>
        <v>0.47</v>
      </c>
      <c r="DT6" s="22">
        <f t="shared" ref="DT6:EB6" si="13">IF(DT7="",NA(),DT7)</f>
        <v>0.62</v>
      </c>
      <c r="DU6" s="22">
        <f t="shared" si="13"/>
        <v>2.61</v>
      </c>
      <c r="DV6" s="22">
        <f t="shared" si="13"/>
        <v>9.32</v>
      </c>
      <c r="DW6" s="22">
        <f t="shared" si="13"/>
        <v>10.75</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0.09</v>
      </c>
      <c r="EF6" s="21">
        <f t="shared" si="14"/>
        <v>0</v>
      </c>
      <c r="EG6" s="21">
        <f t="shared" si="14"/>
        <v>0</v>
      </c>
      <c r="EH6" s="22">
        <f t="shared" si="14"/>
        <v>0.37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264652</v>
      </c>
      <c r="D7" s="24">
        <v>46</v>
      </c>
      <c r="E7" s="24">
        <v>1</v>
      </c>
      <c r="F7" s="24">
        <v>0</v>
      </c>
      <c r="G7" s="24">
        <v>1</v>
      </c>
      <c r="H7" s="24" t="s">
        <v>93</v>
      </c>
      <c r="I7" s="24" t="s">
        <v>94</v>
      </c>
      <c r="J7" s="24" t="s">
        <v>95</v>
      </c>
      <c r="K7" s="24" t="s">
        <v>96</v>
      </c>
      <c r="L7" s="24" t="s">
        <v>97</v>
      </c>
      <c r="M7" s="24" t="s">
        <v>98</v>
      </c>
      <c r="N7" s="25" t="s">
        <v>99</v>
      </c>
      <c r="O7" s="25">
        <v>20.62</v>
      </c>
      <c r="P7" s="25">
        <v>99.88</v>
      </c>
      <c r="Q7" s="25">
        <v>3463</v>
      </c>
      <c r="R7" s="25">
        <v>20660</v>
      </c>
      <c r="S7" s="25">
        <v>108.38</v>
      </c>
      <c r="T7" s="25">
        <v>190.63</v>
      </c>
      <c r="U7" s="25">
        <v>20414</v>
      </c>
      <c r="V7" s="25">
        <v>20.13</v>
      </c>
      <c r="W7" s="25">
        <v>1014.11</v>
      </c>
      <c r="X7" s="25">
        <v>167.21</v>
      </c>
      <c r="Y7" s="25">
        <v>99.2</v>
      </c>
      <c r="Z7" s="25">
        <v>100.57</v>
      </c>
      <c r="AA7" s="25">
        <v>107.89</v>
      </c>
      <c r="AB7" s="25">
        <v>109.92</v>
      </c>
      <c r="AC7" s="25">
        <v>110.05</v>
      </c>
      <c r="AD7" s="25">
        <v>108.87</v>
      </c>
      <c r="AE7" s="25">
        <v>108.61</v>
      </c>
      <c r="AF7" s="25">
        <v>108.35</v>
      </c>
      <c r="AG7" s="25">
        <v>108.84</v>
      </c>
      <c r="AH7" s="25">
        <v>111.39</v>
      </c>
      <c r="AI7" s="25">
        <v>118.92</v>
      </c>
      <c r="AJ7" s="25">
        <v>123.86</v>
      </c>
      <c r="AK7" s="25">
        <v>125.22</v>
      </c>
      <c r="AL7" s="25">
        <v>119.72</v>
      </c>
      <c r="AM7" s="25">
        <v>97.84</v>
      </c>
      <c r="AN7" s="25">
        <v>2.64</v>
      </c>
      <c r="AO7" s="25">
        <v>3.16</v>
      </c>
      <c r="AP7" s="25">
        <v>3.59</v>
      </c>
      <c r="AQ7" s="25">
        <v>3.98</v>
      </c>
      <c r="AR7" s="25">
        <v>6.02</v>
      </c>
      <c r="AS7" s="25">
        <v>1.3</v>
      </c>
      <c r="AT7" s="25">
        <v>291.87</v>
      </c>
      <c r="AU7" s="25">
        <v>229.73</v>
      </c>
      <c r="AV7" s="25">
        <v>231.82</v>
      </c>
      <c r="AW7" s="25">
        <v>212.18</v>
      </c>
      <c r="AX7" s="25">
        <v>188.79</v>
      </c>
      <c r="AY7" s="25">
        <v>359.47</v>
      </c>
      <c r="AZ7" s="25">
        <v>369.69</v>
      </c>
      <c r="BA7" s="25">
        <v>379.08</v>
      </c>
      <c r="BB7" s="25">
        <v>367.55</v>
      </c>
      <c r="BC7" s="25">
        <v>378.56</v>
      </c>
      <c r="BD7" s="25">
        <v>261.51</v>
      </c>
      <c r="BE7" s="25">
        <v>1497.5</v>
      </c>
      <c r="BF7" s="25">
        <v>1474.76</v>
      </c>
      <c r="BG7" s="25">
        <v>1421.12</v>
      </c>
      <c r="BH7" s="25">
        <v>1432.75</v>
      </c>
      <c r="BI7" s="25">
        <v>1280.3800000000001</v>
      </c>
      <c r="BJ7" s="25">
        <v>401.79</v>
      </c>
      <c r="BK7" s="25">
        <v>402.99</v>
      </c>
      <c r="BL7" s="25">
        <v>398.98</v>
      </c>
      <c r="BM7" s="25">
        <v>418.68</v>
      </c>
      <c r="BN7" s="25">
        <v>395.68</v>
      </c>
      <c r="BO7" s="25">
        <v>265.16000000000003</v>
      </c>
      <c r="BP7" s="25">
        <v>117.07</v>
      </c>
      <c r="BQ7" s="25">
        <v>66.45</v>
      </c>
      <c r="BR7" s="25">
        <v>67.040000000000006</v>
      </c>
      <c r="BS7" s="25">
        <v>67.58</v>
      </c>
      <c r="BT7" s="25">
        <v>70.05</v>
      </c>
      <c r="BU7" s="25">
        <v>100.12</v>
      </c>
      <c r="BV7" s="25">
        <v>98.66</v>
      </c>
      <c r="BW7" s="25">
        <v>98.64</v>
      </c>
      <c r="BX7" s="25">
        <v>94.78</v>
      </c>
      <c r="BY7" s="25">
        <v>97.59</v>
      </c>
      <c r="BZ7" s="25">
        <v>102.35</v>
      </c>
      <c r="CA7" s="25">
        <v>152.69</v>
      </c>
      <c r="CB7" s="25">
        <v>273.06</v>
      </c>
      <c r="CC7" s="25">
        <v>270.95</v>
      </c>
      <c r="CD7" s="25">
        <v>253.3</v>
      </c>
      <c r="CE7" s="25">
        <v>259.85000000000002</v>
      </c>
      <c r="CF7" s="25">
        <v>174.97</v>
      </c>
      <c r="CG7" s="25">
        <v>178.59</v>
      </c>
      <c r="CH7" s="25">
        <v>178.92</v>
      </c>
      <c r="CI7" s="25">
        <v>181.3</v>
      </c>
      <c r="CJ7" s="25">
        <v>181.71</v>
      </c>
      <c r="CK7" s="25">
        <v>167.74</v>
      </c>
      <c r="CL7" s="25">
        <v>49.11</v>
      </c>
      <c r="CM7" s="25">
        <v>47.32</v>
      </c>
      <c r="CN7" s="25">
        <v>45.35</v>
      </c>
      <c r="CO7" s="25">
        <v>45.45</v>
      </c>
      <c r="CP7" s="25">
        <v>45</v>
      </c>
      <c r="CQ7" s="25">
        <v>55.63</v>
      </c>
      <c r="CR7" s="25">
        <v>55.03</v>
      </c>
      <c r="CS7" s="25">
        <v>55.14</v>
      </c>
      <c r="CT7" s="25">
        <v>55.89</v>
      </c>
      <c r="CU7" s="25">
        <v>55.72</v>
      </c>
      <c r="CV7" s="25">
        <v>60.29</v>
      </c>
      <c r="CW7" s="25">
        <v>90.71</v>
      </c>
      <c r="CX7" s="25">
        <v>90.47</v>
      </c>
      <c r="CY7" s="25">
        <v>92.27</v>
      </c>
      <c r="CZ7" s="25">
        <v>91.38</v>
      </c>
      <c r="DA7" s="25">
        <v>90.7</v>
      </c>
      <c r="DB7" s="25">
        <v>82.04</v>
      </c>
      <c r="DC7" s="25">
        <v>81.900000000000006</v>
      </c>
      <c r="DD7" s="25">
        <v>81.39</v>
      </c>
      <c r="DE7" s="25">
        <v>81.27</v>
      </c>
      <c r="DF7" s="25">
        <v>81.260000000000005</v>
      </c>
      <c r="DG7" s="25">
        <v>90.12</v>
      </c>
      <c r="DH7" s="25">
        <v>18.41</v>
      </c>
      <c r="DI7" s="25">
        <v>23.13</v>
      </c>
      <c r="DJ7" s="25">
        <v>28.05</v>
      </c>
      <c r="DK7" s="25">
        <v>32.56</v>
      </c>
      <c r="DL7" s="25">
        <v>36.479999999999997</v>
      </c>
      <c r="DM7" s="25">
        <v>48.05</v>
      </c>
      <c r="DN7" s="25">
        <v>48.87</v>
      </c>
      <c r="DO7" s="25">
        <v>49.92</v>
      </c>
      <c r="DP7" s="25">
        <v>50.63</v>
      </c>
      <c r="DQ7" s="25">
        <v>51.29</v>
      </c>
      <c r="DR7" s="25">
        <v>50.88</v>
      </c>
      <c r="DS7" s="25">
        <v>0.47</v>
      </c>
      <c r="DT7" s="25">
        <v>0.62</v>
      </c>
      <c r="DU7" s="25">
        <v>2.61</v>
      </c>
      <c r="DV7" s="25">
        <v>9.32</v>
      </c>
      <c r="DW7" s="25">
        <v>10.75</v>
      </c>
      <c r="DX7" s="25">
        <v>13.39</v>
      </c>
      <c r="DY7" s="25">
        <v>14.85</v>
      </c>
      <c r="DZ7" s="25">
        <v>16.88</v>
      </c>
      <c r="EA7" s="25">
        <v>18.28</v>
      </c>
      <c r="EB7" s="25">
        <v>19.61</v>
      </c>
      <c r="EC7" s="25">
        <v>22.3</v>
      </c>
      <c r="ED7" s="25">
        <v>0</v>
      </c>
      <c r="EE7" s="25">
        <v>0.09</v>
      </c>
      <c r="EF7" s="25">
        <v>0</v>
      </c>
      <c r="EG7" s="25">
        <v>0</v>
      </c>
      <c r="EH7" s="25">
        <v>0.37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与謝野町</cp:lastModifiedBy>
  <cp:lastPrinted>2023-02-02T08:14:27Z</cp:lastPrinted>
  <dcterms:created xsi:type="dcterms:W3CDTF">2022-12-01T01:01:21Z</dcterms:created>
  <dcterms:modified xsi:type="dcterms:W3CDTF">2023-02-02T08:21:24Z</dcterms:modified>
  <cp:category/>
</cp:coreProperties>
</file>