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1pAASS9X7gHjFZ72AmpUWUQy++mhAloshgEPfF/gqeNKCfBcgUOpewT2kysUaqDLf1hSpnz3Z/nKPxPONRFzHQ==" workbookSaltValue="axomvN5Np3JdV8K6Ae9AqA=="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<sst xmlns="http://schemas.openxmlformats.org/spreadsheetml/2006/main" xmlns:r="http://schemas.openxmlformats.org/officeDocument/2006/relationships" count="116" uniqueCount="116">
  <si>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</si>
  <si>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</si>
  <si>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</si>
  <si>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</si>
  <si>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</si>
  <si>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</si>
  <si>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</si>
  <si>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</si>
  <si>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</si>
  <si>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</si>
  <si>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</si>
  <si>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</si>
  <si>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</si>
  <si>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</si>
  <si>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</si>
  <si>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</si>
  <si>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</si>
  <si>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</si>
  <si>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</si>
  <si>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</si>
  <si>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</si>
  <si>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京都府　与謝野町</t>
  </si>
  <si>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</si>
  <si>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</si>
  <si>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</si>
  <si>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</si>
  <si>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</si>
  <si>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</si>
  <si>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</si>
  <si>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</si>
  <si>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</si>
  <si>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</si>
  <si>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</si>
  <si>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</si>
  <si>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</si>
  <si>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</si>
  <si>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</si>
  <si>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</si>
  <si>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</si>
  <si>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</si>
  <si>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</si>
  <si>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</si>
  <si>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t>
  </si>
  <si>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</si>
  <si>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</si>
  <si>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</si>
  <si>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</si>
  <si>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</si>
  <si>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</si>
  <si>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</si>
  <si>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</si>
  <si>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</si>
  <si>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</si>
  <si>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</si>
  <si>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</si>
  <si>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</si>
  <si>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</si>
  <si>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</si>
  <si>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</si>
  <si>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</si>
  <si>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</si>
  <si>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</si>
  <si>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</si>
  <si>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</si>
  <si>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</si>
  <si>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</si>
  <si>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</si>
  <si>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</si>
  <si>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</si>
  <si>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</si>
  <si>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</si>
  <si>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　事業開始当初の管渠施工工事から３０年以上を経過し、今後は不意の修繕、改良及び更新にも対応していかなければならない可能性を考慮し、管渠の老朽化状況について十分な注意をはらっていく必要があります。</t>
    <rPh sb="1" eb="3">
      <t>ジギョウ</t>
    </rPh>
    <rPh sb="3" eb="5">
      <t>カイシ</t>
    </rPh>
    <rPh sb="5" eb="7">
      <t>トウショ</t>
    </rPh>
    <rPh sb="8" eb="10">
      <t>カンキョ</t>
    </rPh>
    <rPh sb="10" eb="12">
      <t>セコウ</t>
    </rPh>
    <rPh sb="12" eb="14">
      <t>コウジ</t>
    </rPh>
    <rPh sb="18" eb="19">
      <t>ネン</t>
    </rPh>
    <rPh sb="19" eb="21">
      <t>イジョウ</t>
    </rPh>
    <rPh sb="22" eb="24">
      <t>ケイカ</t>
    </rPh>
    <rPh sb="26" eb="28">
      <t>コンゴ</t>
    </rPh>
    <rPh sb="29" eb="31">
      <t>フイ</t>
    </rPh>
    <rPh sb="32" eb="34">
      <t>シュウゼン</t>
    </rPh>
    <rPh sb="35" eb="37">
      <t>カイリョウ</t>
    </rPh>
    <rPh sb="37" eb="38">
      <t>オヨ</t>
    </rPh>
    <rPh sb="39" eb="41">
      <t>コウシン</t>
    </rPh>
    <rPh sb="43" eb="45">
      <t>タイオウ</t>
    </rPh>
    <rPh sb="57" eb="60">
      <t>カノウセイ</t>
    </rPh>
    <rPh sb="61" eb="63">
      <t>コウリョ</t>
    </rPh>
    <rPh sb="65" eb="67">
      <t>カンキョ</t>
    </rPh>
    <rPh sb="68" eb="71">
      <t>ロウキュウカ</t>
    </rPh>
    <rPh sb="71" eb="73">
      <t>ジョウキョウ</t>
    </rPh>
    <rPh sb="77" eb="79">
      <t>ジュウブン</t>
    </rPh>
    <rPh sb="80" eb="82">
      <t>チュウイ</t>
    </rPh>
    <rPh sb="89" eb="91">
      <t>ヒツヨウ</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</si>
  <si>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</si>
  <si>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</si>
  <si>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</si>
  <si>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</si>
  <si>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</si>
  <si>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</si>
  <si>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</si>
  <si>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</si>
  <si>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</si>
  <si>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</si>
  <si>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</si>
  <si>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</si>
  <si>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</si>
  <si>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</si>
  <si>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</si>
  <si>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</si>
  <si>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</si>
  <si>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</si>
  <si>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</si>
  <si>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</si>
  <si>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</si>
  <si>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</si>
  <si>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</si>
  <si>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</si>
  <si>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</si>
  <si>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</si>
  <si>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</si>
  <si>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下水道事業</t>
  </si>
  <si>
    <t>公共下水道</t>
  </si>
  <si>
    <t>Cd2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</si>
  <si>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</si>
  <si>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</si>
  <si>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</si>
  <si>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</si>
  <si>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</si>
  <si>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</si>
  <si>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</si>
  <si>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</si>
  <si>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</si>
  <si>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</si>
  <si>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</si>
  <si>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　上記の分析を踏まえ、以下のとおり取り組みます。
〇適正な下水道使用料の設定
・下水道使用料の段階的値上げの計画的な実施
〇水洗化人口の増加
・未接続世帯等への戸別訪問の実施
・未接続世帯等への文書等による啓発の実施</t>
    <rPh sb="1" eb="3">
      <t>ジョウキ</t>
    </rPh>
    <rPh sb="4" eb="6">
      <t>ブンセキ</t>
    </rPh>
    <rPh sb="7" eb="8">
      <t>フ</t>
    </rPh>
    <rPh sb="11" eb="13">
      <t>イカ</t>
    </rPh>
    <rPh sb="17" eb="18">
      <t>ト</t>
    </rPh>
    <rPh sb="19" eb="20">
      <t>ク</t>
    </rPh>
    <rPh sb="27" eb="29">
      <t>テキセイ</t>
    </rPh>
    <rPh sb="30" eb="33">
      <t>ゲスイドウ</t>
    </rPh>
    <rPh sb="33" eb="36">
      <t>シヨウリョウ</t>
    </rPh>
    <rPh sb="37" eb="39">
      <t>セッテイ</t>
    </rPh>
    <rPh sb="41" eb="44">
      <t>ゲスイドウ</t>
    </rPh>
    <rPh sb="44" eb="47">
      <t>シヨウリョウ</t>
    </rPh>
    <rPh sb="48" eb="51">
      <t>ダンカイテキ</t>
    </rPh>
    <rPh sb="51" eb="53">
      <t>ネアゲ</t>
    </rPh>
    <rPh sb="55" eb="58">
      <t>ケイカクテキ</t>
    </rPh>
    <rPh sb="59" eb="61">
      <t>ジッシ</t>
    </rPh>
    <rPh sb="64" eb="67">
      <t>スイセンカ</t>
    </rPh>
    <rPh sb="67" eb="69">
      <t>ジンコウ</t>
    </rPh>
    <rPh sb="70" eb="72">
      <t>ゾウカ</t>
    </rPh>
    <rPh sb="74" eb="77">
      <t>ミセツゾク</t>
    </rPh>
    <rPh sb="77" eb="79">
      <t>セタイ</t>
    </rPh>
    <rPh sb="79" eb="80">
      <t>トウ</t>
    </rPh>
    <rPh sb="82" eb="84">
      <t>コベツ</t>
    </rPh>
    <rPh sb="84" eb="86">
      <t>ホウモン</t>
    </rPh>
    <rPh sb="87" eb="89">
      <t>ジッシ</t>
    </rPh>
    <rPh sb="91" eb="94">
      <t>ミセツゾク</t>
    </rPh>
    <rPh sb="94" eb="96">
      <t>セタイ</t>
    </rPh>
    <rPh sb="96" eb="97">
      <t>トウ</t>
    </rPh>
    <rPh sb="99" eb="101">
      <t>ブンショ</t>
    </rPh>
    <rPh sb="101" eb="102">
      <t>トウ</t>
    </rPh>
    <rPh sb="105" eb="107">
      <t>ケイハツ</t>
    </rPh>
    <rPh sb="108" eb="110">
      <t>ジッシ</t>
    </rPh>
    <phoneticPr fontId="1"/>
  </si>
  <si>
    <t>←書式設定</t>
    <rPh sb="1" eb="3">
      <t>ショシキ</t>
    </rPh>
    <rPh sb="3" eb="5">
      <t>セッテイ</t>
    </rPh>
    <phoneticPr fontId="1"/>
  </si>
  <si>
    <t>　収益的収支比率が１００％を大幅に下回っていることや類似団体と比較して経費回収率が低く、汚水処理原価が高い等、効率の悪い経営状態となっています。
　その要因としては、処理区域内人口一人当たりの投資額が多いことや合併時に使用料を一番低い町の料金設定で統一したこと等が考えられます。
　本町では平成２９年に使用料の値上げを実施し、その後も段階的な値上げを計画的に実施する方針としていましたが、今般のコロナ禍における住民負担を考慮し、先延ばしとなっている状況です。
　しかし、経営改善にあたり使用料の値上げは大前提であり、住民に対し広報等で経営状況と値上げの必要性を伝え、当初の方針どおり段階的な値上げを計画的に実施し、「経営の健全性」の向上に努めていきます。
　また、未接続世帯等への文書等による接続依頼及び戸別訪問を実施し、水洗化人口の増加による「経営の効率化」の向上を目指します。</t>
    <rPh sb="1" eb="4">
      <t>シュウエキテキ</t>
    </rPh>
    <rPh sb="4" eb="6">
      <t>シュウシ</t>
    </rPh>
    <rPh sb="6" eb="8">
      <t>ヒリツ</t>
    </rPh>
    <rPh sb="14" eb="16">
      <t>オオハバ</t>
    </rPh>
    <rPh sb="17" eb="19">
      <t>シタマワ</t>
    </rPh>
    <rPh sb="26" eb="28">
      <t>ルイジ</t>
    </rPh>
    <rPh sb="28" eb="30">
      <t>ダンタイ</t>
    </rPh>
    <rPh sb="31" eb="33">
      <t>ヒカク</t>
    </rPh>
    <rPh sb="35" eb="37">
      <t>ケイヒ</t>
    </rPh>
    <rPh sb="37" eb="39">
      <t>カイシュウ</t>
    </rPh>
    <rPh sb="39" eb="40">
      <t>リツ</t>
    </rPh>
    <rPh sb="41" eb="42">
      <t>ヒク</t>
    </rPh>
    <rPh sb="44" eb="46">
      <t>オスイ</t>
    </rPh>
    <rPh sb="46" eb="48">
      <t>ショリ</t>
    </rPh>
    <rPh sb="48" eb="50">
      <t>ゲンカ</t>
    </rPh>
    <rPh sb="51" eb="52">
      <t>タカ</t>
    </rPh>
    <rPh sb="53" eb="54">
      <t>トウ</t>
    </rPh>
    <rPh sb="55" eb="57">
      <t>コウリツ</t>
    </rPh>
    <rPh sb="58" eb="59">
      <t>ワル</t>
    </rPh>
    <rPh sb="60" eb="62">
      <t>ケイエイ</t>
    </rPh>
    <rPh sb="62" eb="64">
      <t>ジョウタイ</t>
    </rPh>
    <rPh sb="76" eb="78">
      <t>ヨウイン</t>
    </rPh>
    <rPh sb="83" eb="85">
      <t>ショリ</t>
    </rPh>
    <rPh sb="85" eb="87">
      <t>クイキ</t>
    </rPh>
    <rPh sb="87" eb="88">
      <t>ウチ</t>
    </rPh>
    <rPh sb="88" eb="90">
      <t>ジンコウ</t>
    </rPh>
    <rPh sb="90" eb="92">
      <t>ヒトリ</t>
    </rPh>
    <rPh sb="92" eb="93">
      <t>ア</t>
    </rPh>
    <rPh sb="96" eb="98">
      <t>トウシ</t>
    </rPh>
    <rPh sb="98" eb="99">
      <t>ガク</t>
    </rPh>
    <rPh sb="100" eb="101">
      <t>オオ</t>
    </rPh>
    <rPh sb="105" eb="107">
      <t>ガッペイ</t>
    </rPh>
    <rPh sb="107" eb="108">
      <t>ジ</t>
    </rPh>
    <rPh sb="109" eb="112">
      <t>シヨウリョウ</t>
    </rPh>
    <rPh sb="113" eb="115">
      <t>イチバン</t>
    </rPh>
    <rPh sb="115" eb="116">
      <t>ヒク</t>
    </rPh>
    <rPh sb="117" eb="118">
      <t>マチ</t>
    </rPh>
    <rPh sb="119" eb="121">
      <t>リョウキン</t>
    </rPh>
    <rPh sb="121" eb="123">
      <t>セッテイ</t>
    </rPh>
    <rPh sb="124" eb="126">
      <t>トウイツ</t>
    </rPh>
    <rPh sb="130" eb="131">
      <t>トウ</t>
    </rPh>
    <rPh sb="132" eb="133">
      <t>カンガ</t>
    </rPh>
    <rPh sb="141" eb="143">
      <t>ホンチョウ</t>
    </rPh>
    <rPh sb="145" eb="147">
      <t>ヘイセイ</t>
    </rPh>
    <rPh sb="149" eb="150">
      <t>ネン</t>
    </rPh>
    <rPh sb="151" eb="154">
      <t>シヨウリョウ</t>
    </rPh>
    <rPh sb="155" eb="157">
      <t>ネア</t>
    </rPh>
    <rPh sb="159" eb="161">
      <t>ジッシ</t>
    </rPh>
    <rPh sb="165" eb="166">
      <t>ゴ</t>
    </rPh>
    <rPh sb="167" eb="170">
      <t>ダンカイテキ</t>
    </rPh>
    <rPh sb="171" eb="173">
      <t>ネア</t>
    </rPh>
    <rPh sb="175" eb="178">
      <t>ケイカクテキ</t>
    </rPh>
    <rPh sb="179" eb="181">
      <t>ジッシ</t>
    </rPh>
    <rPh sb="183" eb="185">
      <t>ホウシン</t>
    </rPh>
    <rPh sb="194" eb="196">
      <t>コンパン</t>
    </rPh>
    <rPh sb="200" eb="201">
      <t>カ</t>
    </rPh>
    <rPh sb="205" eb="207">
      <t>ジュウミン</t>
    </rPh>
    <rPh sb="207" eb="209">
      <t>フタン</t>
    </rPh>
    <rPh sb="210" eb="212">
      <t>コウリョ</t>
    </rPh>
    <rPh sb="214" eb="216">
      <t>サキノ</t>
    </rPh>
    <rPh sb="224" eb="226">
      <t>ジョウキョウ</t>
    </rPh>
    <rPh sb="235" eb="237">
      <t>ケイエイ</t>
    </rPh>
    <rPh sb="237" eb="239">
      <t>カイゼン</t>
    </rPh>
    <rPh sb="243" eb="246">
      <t>シヨウリョウ</t>
    </rPh>
    <rPh sb="247" eb="249">
      <t>ネア</t>
    </rPh>
    <rPh sb="251" eb="254">
      <t>ダイゼンテイ</t>
    </rPh>
    <rPh sb="258" eb="260">
      <t>ジュウミン</t>
    </rPh>
    <rPh sb="261" eb="262">
      <t>タイ</t>
    </rPh>
    <rPh sb="263" eb="265">
      <t>コウホウ</t>
    </rPh>
    <rPh sb="265" eb="266">
      <t>トウ</t>
    </rPh>
    <rPh sb="267" eb="269">
      <t>ケイエイ</t>
    </rPh>
    <rPh sb="269" eb="271">
      <t>ジョウキョウ</t>
    </rPh>
    <rPh sb="272" eb="274">
      <t>ネアゲ</t>
    </rPh>
    <rPh sb="276" eb="279">
      <t>ヒツヨウセイ</t>
    </rPh>
    <rPh sb="280" eb="281">
      <t>ツタ</t>
    </rPh>
    <rPh sb="283" eb="285">
      <t>トウショ</t>
    </rPh>
    <rPh sb="286" eb="288">
      <t>ホウシン</t>
    </rPh>
    <rPh sb="291" eb="294">
      <t>ダンカイテキ</t>
    </rPh>
    <rPh sb="295" eb="297">
      <t>ネア</t>
    </rPh>
    <rPh sb="299" eb="302">
      <t>ケイカクテキ</t>
    </rPh>
    <rPh sb="303" eb="305">
      <t>ジッシ</t>
    </rPh>
    <rPh sb="308" eb="310">
      <t>ケイエイ</t>
    </rPh>
    <rPh sb="311" eb="314">
      <t>ケンゼンセイ</t>
    </rPh>
    <rPh sb="316" eb="318">
      <t>コウジョウ</t>
    </rPh>
    <rPh sb="319" eb="320">
      <t>ツト</t>
    </rPh>
    <rPh sb="332" eb="335">
      <t>ミセツゾク</t>
    </rPh>
    <rPh sb="335" eb="337">
      <t>セタイ</t>
    </rPh>
    <rPh sb="337" eb="338">
      <t>トウ</t>
    </rPh>
    <rPh sb="340" eb="342">
      <t>ブンショ</t>
    </rPh>
    <rPh sb="342" eb="343">
      <t>トウ</t>
    </rPh>
    <rPh sb="346" eb="348">
      <t>セツゾク</t>
    </rPh>
    <rPh sb="348" eb="350">
      <t>イライ</t>
    </rPh>
    <rPh sb="350" eb="351">
      <t>オヨ</t>
    </rPh>
    <rPh sb="352" eb="354">
      <t>コベツ</t>
    </rPh>
    <rPh sb="354" eb="356">
      <t>ホウモン</t>
    </rPh>
    <rPh sb="357" eb="359">
      <t>ジッシ</t>
    </rPh>
    <rPh sb="361" eb="364">
      <t>スイセンカ</t>
    </rPh>
    <rPh sb="364" eb="366">
      <t>ジンコウ</t>
    </rPh>
    <rPh sb="367" eb="369">
      <t>ゾウカ</t>
    </rPh>
    <rPh sb="373" eb="375">
      <t>ケイエイ</t>
    </rPh>
    <rPh sb="376" eb="379">
      <t>コウリツカ</t>
    </rPh>
    <rPh sb="381" eb="383">
      <t>コウジョウ</t>
    </rPh>
    <rPh sb="384" eb="386">
      <t>メザ</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</si>
</sst>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0.15</c:v>
                </c:pt>
                <c:pt idx="1">
                  <c:v>0.16</c:v>
                </c:pt>
                <c:pt idx="2">
                  <c:v>0.13</c:v>
                </c:pt>
                <c:pt idx="3">
                  <c:v>0.15</c:v>
                </c:pt>
                <c:pt idx="4">
                  <c:v>0.32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53.51</c:v>
                </c:pt>
                <c:pt idx="1">
                  <c:v>53.5</c:v>
                </c:pt>
                <c:pt idx="2">
                  <c:v>52.58</c:v>
                </c:pt>
                <c:pt idx="3">
                  <c:v>50.94</c:v>
                </c:pt>
                <c:pt idx="4">
                  <c:v>49.47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87.05</c:v>
                </c:pt>
                <c:pt idx="1">
                  <c:v>87.78</c:v>
                </c:pt>
                <c:pt idx="2">
                  <c:v>87.97</c:v>
                </c:pt>
                <c:pt idx="3">
                  <c:v>88.39</c:v>
                </c:pt>
                <c:pt idx="4">
                  <c:v>89.22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83.91</c:v>
                </c:pt>
                <c:pt idx="1">
                  <c:v>83.51</c:v>
                </c:pt>
                <c:pt idx="2">
                  <c:v>83.02</c:v>
                </c:pt>
                <c:pt idx="3">
                  <c:v>82.55</c:v>
                </c:pt>
                <c:pt idx="4">
                  <c:v>82.06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49.31</c:v>
                </c:pt>
                <c:pt idx="1">
                  <c:v>62.7</c:v>
                </c:pt>
                <c:pt idx="2">
                  <c:v>64.27</c:v>
                </c:pt>
                <c:pt idx="3">
                  <c:v>62.38</c:v>
                </c:pt>
                <c:pt idx="4">
                  <c:v>63.86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658.33</c:v>
                </c:pt>
                <c:pt idx="1">
                  <c:v>2707.17</c:v>
                </c:pt>
                <c:pt idx="2">
                  <c:v>360.68</c:v>
                </c:pt>
                <c:pt idx="3">
                  <c:v>208.46</c:v>
                </c:pt>
                <c:pt idx="4">
                  <c:v>235.74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1111.31</c:v>
                </c:pt>
                <c:pt idx="1">
                  <c:v>966.33</c:v>
                </c:pt>
                <c:pt idx="2">
                  <c:v>958.81</c:v>
                </c:pt>
                <c:pt idx="3">
                  <c:v>1001.3</c:v>
                </c:pt>
                <c:pt idx="4">
                  <c:v>1245.0999999999999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42.32</c:v>
                </c:pt>
                <c:pt idx="1">
                  <c:v>72.23</c:v>
                </c:pt>
                <c:pt idx="2">
                  <c:v>74.239999999999995</c:v>
                </c:pt>
                <c:pt idx="3">
                  <c:v>67.260000000000005</c:v>
                </c:pt>
                <c:pt idx="4">
                  <c:v>69.099999999999994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75.540000000000006</c:v>
                </c:pt>
                <c:pt idx="1">
                  <c:v>81.739999999999995</c:v>
                </c:pt>
                <c:pt idx="2">
                  <c:v>82.88</c:v>
                </c:pt>
                <c:pt idx="3">
                  <c:v>81.88</c:v>
                </c:pt>
                <c:pt idx="4">
                  <c:v>79.77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348.31</c:v>
                </c:pt>
                <c:pt idx="1">
                  <c:v>228.02</c:v>
                </c:pt>
                <c:pt idx="2">
                  <c:v>229.77</c:v>
                </c:pt>
                <c:pt idx="3">
                  <c:v>253.73</c:v>
                </c:pt>
                <c:pt idx="4">
                  <c:v>248.97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207.96</c:v>
                </c:pt>
                <c:pt idx="1">
                  <c:v>194.31</c:v>
                </c:pt>
                <c:pt idx="2">
                  <c:v>190.99</c:v>
                </c:pt>
                <c:pt idx="3">
                  <c:v>187.55</c:v>
                </c:pt>
                <c:pt idx="4">
                  <c:v>214.56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【705.21】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【59.57】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【134.52】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【98.96】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O13"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与謝野町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12</v>
      </c>
      <c r="J7" s="5"/>
      <c r="K7" s="5"/>
      <c r="L7" s="5"/>
      <c r="M7" s="5"/>
      <c r="N7" s="5"/>
      <c r="O7" s="5"/>
      <c r="P7" s="5" t="s">
        <v>4</v>
      </c>
      <c r="Q7" s="5"/>
      <c r="R7" s="5"/>
      <c r="S7" s="5"/>
      <c r="T7" s="5"/>
      <c r="U7" s="5"/>
      <c r="V7" s="5"/>
      <c r="W7" s="5" t="s">
        <v>14</v>
      </c>
      <c r="X7" s="5"/>
      <c r="Y7" s="5"/>
      <c r="Z7" s="5"/>
      <c r="AA7" s="5"/>
      <c r="AB7" s="5"/>
      <c r="AC7" s="5"/>
      <c r="AD7" s="5" t="s">
        <v>7</v>
      </c>
      <c r="AE7" s="5"/>
      <c r="AF7" s="5"/>
      <c r="AG7" s="5"/>
      <c r="AH7" s="5"/>
      <c r="AI7" s="5"/>
      <c r="AJ7" s="5"/>
      <c r="AK7" s="3"/>
      <c r="AL7" s="5" t="s">
        <v>16</v>
      </c>
      <c r="AM7" s="5"/>
      <c r="AN7" s="5"/>
      <c r="AO7" s="5"/>
      <c r="AP7" s="5"/>
      <c r="AQ7" s="5"/>
      <c r="AR7" s="5"/>
      <c r="AS7" s="5"/>
      <c r="AT7" s="5" t="s">
        <v>8</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Cd2</v>
      </c>
      <c r="X8" s="6"/>
      <c r="Y8" s="6"/>
      <c r="Z8" s="6"/>
      <c r="AA8" s="6"/>
      <c r="AB8" s="6"/>
      <c r="AC8" s="6"/>
      <c r="AD8" s="21" t="str">
        <f>データ!$M$6</f>
        <v>非設置</v>
      </c>
      <c r="AE8" s="21"/>
      <c r="AF8" s="21"/>
      <c r="AG8" s="21"/>
      <c r="AH8" s="21"/>
      <c r="AI8" s="21"/>
      <c r="AJ8" s="21"/>
      <c r="AK8" s="3"/>
      <c r="AL8" s="22">
        <f>データ!S6</f>
        <v>21040</v>
      </c>
      <c r="AM8" s="22"/>
      <c r="AN8" s="22"/>
      <c r="AO8" s="22"/>
      <c r="AP8" s="22"/>
      <c r="AQ8" s="22"/>
      <c r="AR8" s="22"/>
      <c r="AS8" s="22"/>
      <c r="AT8" s="7">
        <f>データ!T6</f>
        <v>108.38</v>
      </c>
      <c r="AU8" s="7"/>
      <c r="AV8" s="7"/>
      <c r="AW8" s="7"/>
      <c r="AX8" s="7"/>
      <c r="AY8" s="7"/>
      <c r="AZ8" s="7"/>
      <c r="BA8" s="7"/>
      <c r="BB8" s="7">
        <f>データ!U6</f>
        <v>194.13</v>
      </c>
      <c r="BC8" s="7"/>
      <c r="BD8" s="7"/>
      <c r="BE8" s="7"/>
      <c r="BF8" s="7"/>
      <c r="BG8" s="7"/>
      <c r="BH8" s="7"/>
      <c r="BI8" s="7"/>
      <c r="BJ8" s="3"/>
      <c r="BK8" s="3"/>
      <c r="BL8" s="28" t="s">
        <v>13</v>
      </c>
      <c r="BM8" s="38"/>
      <c r="BN8" s="45" t="s">
        <v>20</v>
      </c>
      <c r="BO8" s="48"/>
      <c r="BP8" s="48"/>
      <c r="BQ8" s="48"/>
      <c r="BR8" s="48"/>
      <c r="BS8" s="48"/>
      <c r="BT8" s="48"/>
      <c r="BU8" s="48"/>
      <c r="BV8" s="48"/>
      <c r="BW8" s="48"/>
      <c r="BX8" s="48"/>
      <c r="BY8" s="52"/>
    </row>
    <row r="9" spans="1:78" ht="18.75" customHeight="1">
      <c r="A9" s="2"/>
      <c r="B9" s="5" t="s">
        <v>22</v>
      </c>
      <c r="C9" s="5"/>
      <c r="D9" s="5"/>
      <c r="E9" s="5"/>
      <c r="F9" s="5"/>
      <c r="G9" s="5"/>
      <c r="H9" s="5"/>
      <c r="I9" s="5" t="s">
        <v>24</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33</v>
      </c>
      <c r="BC9" s="5"/>
      <c r="BD9" s="5"/>
      <c r="BE9" s="5"/>
      <c r="BF9" s="5"/>
      <c r="BG9" s="5"/>
      <c r="BH9" s="5"/>
      <c r="BI9" s="5"/>
      <c r="BJ9" s="3"/>
      <c r="BK9" s="3"/>
      <c r="BL9" s="29" t="s">
        <v>36</v>
      </c>
      <c r="BM9" s="39"/>
      <c r="BN9" s="46" t="s">
        <v>37</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25.91</v>
      </c>
      <c r="Q10" s="7"/>
      <c r="R10" s="7"/>
      <c r="S10" s="7"/>
      <c r="T10" s="7"/>
      <c r="U10" s="7"/>
      <c r="V10" s="7"/>
      <c r="W10" s="7">
        <f>データ!Q6</f>
        <v>96.11</v>
      </c>
      <c r="X10" s="7"/>
      <c r="Y10" s="7"/>
      <c r="Z10" s="7"/>
      <c r="AA10" s="7"/>
      <c r="AB10" s="7"/>
      <c r="AC10" s="7"/>
      <c r="AD10" s="22">
        <f>データ!R6</f>
        <v>2954</v>
      </c>
      <c r="AE10" s="22"/>
      <c r="AF10" s="22"/>
      <c r="AG10" s="22"/>
      <c r="AH10" s="22"/>
      <c r="AI10" s="22"/>
      <c r="AJ10" s="22"/>
      <c r="AK10" s="2"/>
      <c r="AL10" s="22">
        <f>データ!V6</f>
        <v>5408</v>
      </c>
      <c r="AM10" s="22"/>
      <c r="AN10" s="22"/>
      <c r="AO10" s="22"/>
      <c r="AP10" s="22"/>
      <c r="AQ10" s="22"/>
      <c r="AR10" s="22"/>
      <c r="AS10" s="22"/>
      <c r="AT10" s="7">
        <f>データ!W6</f>
        <v>2.17</v>
      </c>
      <c r="AU10" s="7"/>
      <c r="AV10" s="7"/>
      <c r="AW10" s="7"/>
      <c r="AX10" s="7"/>
      <c r="AY10" s="7"/>
      <c r="AZ10" s="7"/>
      <c r="BA10" s="7"/>
      <c r="BB10" s="7">
        <f>データ!X6</f>
        <v>2492.17</v>
      </c>
      <c r="BC10" s="7"/>
      <c r="BD10" s="7"/>
      <c r="BE10" s="7"/>
      <c r="BF10" s="7"/>
      <c r="BG10" s="7"/>
      <c r="BH10" s="7"/>
      <c r="BI10" s="7"/>
      <c r="BJ10" s="2"/>
      <c r="BK10" s="2"/>
      <c r="BL10" s="30" t="s">
        <v>39</v>
      </c>
      <c r="BM10" s="40"/>
      <c r="BN10" s="47" t="s">
        <v>40</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43</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115</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71</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10</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113</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44</v>
      </c>
    </row>
    <row r="84" spans="1:78">
      <c r="C84" s="2"/>
    </row>
    <row r="85" spans="1:78" hidden="1">
      <c r="B85" s="12" t="s">
        <v>45</v>
      </c>
      <c r="C85" s="12"/>
      <c r="D85" s="12"/>
      <c r="E85" s="12" t="s">
        <v>46</v>
      </c>
      <c r="F85" s="12" t="s">
        <v>48</v>
      </c>
      <c r="G85" s="12" t="s">
        <v>49</v>
      </c>
      <c r="H85" s="12" t="s">
        <v>0</v>
      </c>
      <c r="I85" s="12" t="s">
        <v>11</v>
      </c>
      <c r="J85" s="12" t="s">
        <v>50</v>
      </c>
      <c r="K85" s="12" t="s">
        <v>51</v>
      </c>
      <c r="L85" s="12" t="s">
        <v>34</v>
      </c>
      <c r="M85" s="12" t="s">
        <v>38</v>
      </c>
      <c r="N85" s="12" t="s">
        <v>52</v>
      </c>
      <c r="O85" s="12" t="s">
        <v>53</v>
      </c>
    </row>
    <row r="86" spans="1:78" hidden="1">
      <c r="B86" s="12"/>
      <c r="C86" s="12"/>
      <c r="D86" s="12"/>
      <c r="E86" s="12" t="str">
        <f>データ!AI6</f>
        <v/>
      </c>
      <c r="F86" s="12" t="s">
        <v>42</v>
      </c>
      <c r="G86" s="12" t="s">
        <v>42</v>
      </c>
      <c r="H86" s="12" t="str">
        <f>データ!BP6</f>
        <v>【705.21】</v>
      </c>
      <c r="I86" s="12" t="str">
        <f>データ!CA6</f>
        <v>【98.96】</v>
      </c>
      <c r="J86" s="12" t="str">
        <f>データ!CL6</f>
        <v>【134.52】</v>
      </c>
      <c r="K86" s="12" t="str">
        <f>データ!CW6</f>
        <v>【59.57】</v>
      </c>
      <c r="L86" s="12" t="str">
        <f>データ!DH6</f>
        <v>【95.57】</v>
      </c>
      <c r="M86" s="12" t="s">
        <v>42</v>
      </c>
      <c r="N86" s="12" t="s">
        <v>42</v>
      </c>
      <c r="O86" s="12" t="str">
        <f>データ!EO6</f>
        <v>【0.30】</v>
      </c>
    </row>
  </sheetData>
  <sheetProtection algorithmName="SHA-512" hashValue="vg3xtaMqfmhHJW5e1OcLGBnlvsoOfttw6cPFBFJ+SsR9rvHuj0GsvxN/C/g3n21ZI8m7mYNeRXygwy9xfaMviw==" saltValue="FD5VNmL3naAlRQX1K3aviQ=="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55</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57</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19</v>
      </c>
      <c r="B3" s="62" t="s">
        <v>35</v>
      </c>
      <c r="C3" s="62" t="s">
        <v>59</v>
      </c>
      <c r="D3" s="62" t="s">
        <v>60</v>
      </c>
      <c r="E3" s="62" t="s">
        <v>6</v>
      </c>
      <c r="F3" s="62" t="s">
        <v>5</v>
      </c>
      <c r="G3" s="62" t="s">
        <v>25</v>
      </c>
      <c r="H3" s="69" t="s">
        <v>56</v>
      </c>
      <c r="I3" s="72"/>
      <c r="J3" s="72"/>
      <c r="K3" s="72"/>
      <c r="L3" s="72"/>
      <c r="M3" s="72"/>
      <c r="N3" s="72"/>
      <c r="O3" s="72"/>
      <c r="P3" s="72"/>
      <c r="Q3" s="72"/>
      <c r="R3" s="72"/>
      <c r="S3" s="72"/>
      <c r="T3" s="72"/>
      <c r="U3" s="72"/>
      <c r="V3" s="72"/>
      <c r="W3" s="72"/>
      <c r="X3" s="77"/>
      <c r="Y3" s="80"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61</v>
      </c>
      <c r="B4" s="63"/>
      <c r="C4" s="63"/>
      <c r="D4" s="63"/>
      <c r="E4" s="63"/>
      <c r="F4" s="63"/>
      <c r="G4" s="63"/>
      <c r="H4" s="70"/>
      <c r="I4" s="73"/>
      <c r="J4" s="73"/>
      <c r="K4" s="73"/>
      <c r="L4" s="73"/>
      <c r="M4" s="73"/>
      <c r="N4" s="73"/>
      <c r="O4" s="73"/>
      <c r="P4" s="73"/>
      <c r="Q4" s="73"/>
      <c r="R4" s="73"/>
      <c r="S4" s="73"/>
      <c r="T4" s="73"/>
      <c r="U4" s="73"/>
      <c r="V4" s="73"/>
      <c r="W4" s="73"/>
      <c r="X4" s="78"/>
      <c r="Y4" s="81" t="s">
        <v>27</v>
      </c>
      <c r="Z4" s="81"/>
      <c r="AA4" s="81"/>
      <c r="AB4" s="81"/>
      <c r="AC4" s="81"/>
      <c r="AD4" s="81"/>
      <c r="AE4" s="81"/>
      <c r="AF4" s="81"/>
      <c r="AG4" s="81"/>
      <c r="AH4" s="81"/>
      <c r="AI4" s="81"/>
      <c r="AJ4" s="81" t="s">
        <v>47</v>
      </c>
      <c r="AK4" s="81"/>
      <c r="AL4" s="81"/>
      <c r="AM4" s="81"/>
      <c r="AN4" s="81"/>
      <c r="AO4" s="81"/>
      <c r="AP4" s="81"/>
      <c r="AQ4" s="81"/>
      <c r="AR4" s="81"/>
      <c r="AS4" s="81"/>
      <c r="AT4" s="81"/>
      <c r="AU4" s="81" t="s">
        <v>30</v>
      </c>
      <c r="AV4" s="81"/>
      <c r="AW4" s="81"/>
      <c r="AX4" s="81"/>
      <c r="AY4" s="81"/>
      <c r="AZ4" s="81"/>
      <c r="BA4" s="81"/>
      <c r="BB4" s="81"/>
      <c r="BC4" s="81"/>
      <c r="BD4" s="81"/>
      <c r="BE4" s="81"/>
      <c r="BF4" s="81" t="s">
        <v>62</v>
      </c>
      <c r="BG4" s="81"/>
      <c r="BH4" s="81"/>
      <c r="BI4" s="81"/>
      <c r="BJ4" s="81"/>
      <c r="BK4" s="81"/>
      <c r="BL4" s="81"/>
      <c r="BM4" s="81"/>
      <c r="BN4" s="81"/>
      <c r="BO4" s="81"/>
      <c r="BP4" s="81"/>
      <c r="BQ4" s="81" t="s">
        <v>15</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5">
      <c r="A5" s="60" t="s">
        <v>70</v>
      </c>
      <c r="B5" s="64"/>
      <c r="C5" s="64"/>
      <c r="D5" s="64"/>
      <c r="E5" s="64"/>
      <c r="F5" s="64"/>
      <c r="G5" s="64"/>
      <c r="H5" s="71" t="s">
        <v>58</v>
      </c>
      <c r="I5" s="71" t="s">
        <v>72</v>
      </c>
      <c r="J5" s="71" t="s">
        <v>73</v>
      </c>
      <c r="K5" s="71" t="s">
        <v>74</v>
      </c>
      <c r="L5" s="71" t="s">
        <v>75</v>
      </c>
      <c r="M5" s="71" t="s">
        <v>7</v>
      </c>
      <c r="N5" s="71" t="s">
        <v>76</v>
      </c>
      <c r="O5" s="71" t="s">
        <v>77</v>
      </c>
      <c r="P5" s="71" t="s">
        <v>78</v>
      </c>
      <c r="Q5" s="71" t="s">
        <v>79</v>
      </c>
      <c r="R5" s="71" t="s">
        <v>80</v>
      </c>
      <c r="S5" s="71" t="s">
        <v>81</v>
      </c>
      <c r="T5" s="71" t="s">
        <v>82</v>
      </c>
      <c r="U5" s="71" t="s">
        <v>65</v>
      </c>
      <c r="V5" s="71" t="s">
        <v>83</v>
      </c>
      <c r="W5" s="71" t="s">
        <v>84</v>
      </c>
      <c r="X5" s="71" t="s">
        <v>85</v>
      </c>
      <c r="Y5" s="71" t="s">
        <v>86</v>
      </c>
      <c r="Z5" s="71" t="s">
        <v>87</v>
      </c>
      <c r="AA5" s="71" t="s">
        <v>88</v>
      </c>
      <c r="AB5" s="71" t="s">
        <v>89</v>
      </c>
      <c r="AC5" s="71" t="s">
        <v>90</v>
      </c>
      <c r="AD5" s="71" t="s">
        <v>91</v>
      </c>
      <c r="AE5" s="71" t="s">
        <v>93</v>
      </c>
      <c r="AF5" s="71" t="s">
        <v>94</v>
      </c>
      <c r="AG5" s="71" t="s">
        <v>95</v>
      </c>
      <c r="AH5" s="71" t="s">
        <v>96</v>
      </c>
      <c r="AI5" s="71" t="s">
        <v>45</v>
      </c>
      <c r="AJ5" s="71" t="s">
        <v>86</v>
      </c>
      <c r="AK5" s="71" t="s">
        <v>87</v>
      </c>
      <c r="AL5" s="71" t="s">
        <v>88</v>
      </c>
      <c r="AM5" s="71" t="s">
        <v>89</v>
      </c>
      <c r="AN5" s="71" t="s">
        <v>90</v>
      </c>
      <c r="AO5" s="71" t="s">
        <v>91</v>
      </c>
      <c r="AP5" s="71" t="s">
        <v>93</v>
      </c>
      <c r="AQ5" s="71" t="s">
        <v>94</v>
      </c>
      <c r="AR5" s="71" t="s">
        <v>95</v>
      </c>
      <c r="AS5" s="71" t="s">
        <v>96</v>
      </c>
      <c r="AT5" s="71" t="s">
        <v>92</v>
      </c>
      <c r="AU5" s="71" t="s">
        <v>86</v>
      </c>
      <c r="AV5" s="71" t="s">
        <v>87</v>
      </c>
      <c r="AW5" s="71" t="s">
        <v>88</v>
      </c>
      <c r="AX5" s="71" t="s">
        <v>89</v>
      </c>
      <c r="AY5" s="71" t="s">
        <v>90</v>
      </c>
      <c r="AZ5" s="71" t="s">
        <v>91</v>
      </c>
      <c r="BA5" s="71" t="s">
        <v>93</v>
      </c>
      <c r="BB5" s="71" t="s">
        <v>94</v>
      </c>
      <c r="BC5" s="71" t="s">
        <v>95</v>
      </c>
      <c r="BD5" s="71" t="s">
        <v>96</v>
      </c>
      <c r="BE5" s="71" t="s">
        <v>92</v>
      </c>
      <c r="BF5" s="71" t="s">
        <v>86</v>
      </c>
      <c r="BG5" s="71" t="s">
        <v>87</v>
      </c>
      <c r="BH5" s="71" t="s">
        <v>88</v>
      </c>
      <c r="BI5" s="71" t="s">
        <v>89</v>
      </c>
      <c r="BJ5" s="71" t="s">
        <v>90</v>
      </c>
      <c r="BK5" s="71" t="s">
        <v>91</v>
      </c>
      <c r="BL5" s="71" t="s">
        <v>93</v>
      </c>
      <c r="BM5" s="71" t="s">
        <v>94</v>
      </c>
      <c r="BN5" s="71" t="s">
        <v>95</v>
      </c>
      <c r="BO5" s="71" t="s">
        <v>96</v>
      </c>
      <c r="BP5" s="71" t="s">
        <v>92</v>
      </c>
      <c r="BQ5" s="71" t="s">
        <v>86</v>
      </c>
      <c r="BR5" s="71" t="s">
        <v>87</v>
      </c>
      <c r="BS5" s="71" t="s">
        <v>88</v>
      </c>
      <c r="BT5" s="71" t="s">
        <v>89</v>
      </c>
      <c r="BU5" s="71" t="s">
        <v>90</v>
      </c>
      <c r="BV5" s="71" t="s">
        <v>91</v>
      </c>
      <c r="BW5" s="71" t="s">
        <v>93</v>
      </c>
      <c r="BX5" s="71" t="s">
        <v>94</v>
      </c>
      <c r="BY5" s="71" t="s">
        <v>95</v>
      </c>
      <c r="BZ5" s="71" t="s">
        <v>96</v>
      </c>
      <c r="CA5" s="71" t="s">
        <v>92</v>
      </c>
      <c r="CB5" s="71" t="s">
        <v>86</v>
      </c>
      <c r="CC5" s="71" t="s">
        <v>87</v>
      </c>
      <c r="CD5" s="71" t="s">
        <v>88</v>
      </c>
      <c r="CE5" s="71" t="s">
        <v>89</v>
      </c>
      <c r="CF5" s="71" t="s">
        <v>90</v>
      </c>
      <c r="CG5" s="71" t="s">
        <v>91</v>
      </c>
      <c r="CH5" s="71" t="s">
        <v>93</v>
      </c>
      <c r="CI5" s="71" t="s">
        <v>94</v>
      </c>
      <c r="CJ5" s="71" t="s">
        <v>95</v>
      </c>
      <c r="CK5" s="71" t="s">
        <v>96</v>
      </c>
      <c r="CL5" s="71" t="s">
        <v>92</v>
      </c>
      <c r="CM5" s="71" t="s">
        <v>86</v>
      </c>
      <c r="CN5" s="71" t="s">
        <v>87</v>
      </c>
      <c r="CO5" s="71" t="s">
        <v>88</v>
      </c>
      <c r="CP5" s="71" t="s">
        <v>89</v>
      </c>
      <c r="CQ5" s="71" t="s">
        <v>90</v>
      </c>
      <c r="CR5" s="71" t="s">
        <v>91</v>
      </c>
      <c r="CS5" s="71" t="s">
        <v>93</v>
      </c>
      <c r="CT5" s="71" t="s">
        <v>94</v>
      </c>
      <c r="CU5" s="71" t="s">
        <v>95</v>
      </c>
      <c r="CV5" s="71" t="s">
        <v>96</v>
      </c>
      <c r="CW5" s="71" t="s">
        <v>92</v>
      </c>
      <c r="CX5" s="71" t="s">
        <v>86</v>
      </c>
      <c r="CY5" s="71" t="s">
        <v>87</v>
      </c>
      <c r="CZ5" s="71" t="s">
        <v>88</v>
      </c>
      <c r="DA5" s="71" t="s">
        <v>89</v>
      </c>
      <c r="DB5" s="71" t="s">
        <v>90</v>
      </c>
      <c r="DC5" s="71" t="s">
        <v>91</v>
      </c>
      <c r="DD5" s="71" t="s">
        <v>93</v>
      </c>
      <c r="DE5" s="71" t="s">
        <v>94</v>
      </c>
      <c r="DF5" s="71" t="s">
        <v>95</v>
      </c>
      <c r="DG5" s="71" t="s">
        <v>96</v>
      </c>
      <c r="DH5" s="71" t="s">
        <v>92</v>
      </c>
      <c r="DI5" s="71" t="s">
        <v>86</v>
      </c>
      <c r="DJ5" s="71" t="s">
        <v>87</v>
      </c>
      <c r="DK5" s="71" t="s">
        <v>88</v>
      </c>
      <c r="DL5" s="71" t="s">
        <v>89</v>
      </c>
      <c r="DM5" s="71" t="s">
        <v>90</v>
      </c>
      <c r="DN5" s="71" t="s">
        <v>91</v>
      </c>
      <c r="DO5" s="71" t="s">
        <v>93</v>
      </c>
      <c r="DP5" s="71" t="s">
        <v>94</v>
      </c>
      <c r="DQ5" s="71" t="s">
        <v>95</v>
      </c>
      <c r="DR5" s="71" t="s">
        <v>96</v>
      </c>
      <c r="DS5" s="71" t="s">
        <v>92</v>
      </c>
      <c r="DT5" s="71" t="s">
        <v>86</v>
      </c>
      <c r="DU5" s="71" t="s">
        <v>87</v>
      </c>
      <c r="DV5" s="71" t="s">
        <v>88</v>
      </c>
      <c r="DW5" s="71" t="s">
        <v>89</v>
      </c>
      <c r="DX5" s="71" t="s">
        <v>90</v>
      </c>
      <c r="DY5" s="71" t="s">
        <v>91</v>
      </c>
      <c r="DZ5" s="71" t="s">
        <v>93</v>
      </c>
      <c r="EA5" s="71" t="s">
        <v>94</v>
      </c>
      <c r="EB5" s="71" t="s">
        <v>95</v>
      </c>
      <c r="EC5" s="71" t="s">
        <v>96</v>
      </c>
      <c r="ED5" s="71" t="s">
        <v>92</v>
      </c>
      <c r="EE5" s="71" t="s">
        <v>86</v>
      </c>
      <c r="EF5" s="71" t="s">
        <v>87</v>
      </c>
      <c r="EG5" s="71" t="s">
        <v>88</v>
      </c>
      <c r="EH5" s="71" t="s">
        <v>89</v>
      </c>
      <c r="EI5" s="71" t="s">
        <v>90</v>
      </c>
      <c r="EJ5" s="71" t="s">
        <v>91</v>
      </c>
      <c r="EK5" s="71" t="s">
        <v>93</v>
      </c>
      <c r="EL5" s="71" t="s">
        <v>94</v>
      </c>
      <c r="EM5" s="71" t="s">
        <v>95</v>
      </c>
      <c r="EN5" s="71" t="s">
        <v>96</v>
      </c>
      <c r="EO5" s="71" t="s">
        <v>92</v>
      </c>
    </row>
    <row r="6" spans="1:145" s="59" customFormat="1">
      <c r="A6" s="60" t="s">
        <v>97</v>
      </c>
      <c r="B6" s="65">
        <f t="shared" ref="B6:X6" si="1">B7</f>
        <v>2020</v>
      </c>
      <c r="C6" s="65">
        <f t="shared" si="1"/>
        <v>264652</v>
      </c>
      <c r="D6" s="65">
        <f t="shared" si="1"/>
        <v>47</v>
      </c>
      <c r="E6" s="65">
        <f t="shared" si="1"/>
        <v>17</v>
      </c>
      <c r="F6" s="65">
        <f t="shared" si="1"/>
        <v>1</v>
      </c>
      <c r="G6" s="65">
        <f t="shared" si="1"/>
        <v>0</v>
      </c>
      <c r="H6" s="65" t="str">
        <f t="shared" si="1"/>
        <v>京都府　与謝野町</v>
      </c>
      <c r="I6" s="65" t="str">
        <f t="shared" si="1"/>
        <v>法非適用</v>
      </c>
      <c r="J6" s="65" t="str">
        <f t="shared" si="1"/>
        <v>下水道事業</v>
      </c>
      <c r="K6" s="65" t="str">
        <f t="shared" si="1"/>
        <v>公共下水道</v>
      </c>
      <c r="L6" s="65" t="str">
        <f t="shared" si="1"/>
        <v>Cd2</v>
      </c>
      <c r="M6" s="65" t="str">
        <f t="shared" si="1"/>
        <v>非設置</v>
      </c>
      <c r="N6" s="74" t="str">
        <f t="shared" si="1"/>
        <v>-</v>
      </c>
      <c r="O6" s="74" t="str">
        <f t="shared" si="1"/>
        <v>該当数値なし</v>
      </c>
      <c r="P6" s="74">
        <f t="shared" si="1"/>
        <v>25.91</v>
      </c>
      <c r="Q6" s="74">
        <f t="shared" si="1"/>
        <v>96.11</v>
      </c>
      <c r="R6" s="74">
        <f t="shared" si="1"/>
        <v>2954</v>
      </c>
      <c r="S6" s="74">
        <f t="shared" si="1"/>
        <v>21040</v>
      </c>
      <c r="T6" s="74">
        <f t="shared" si="1"/>
        <v>108.38</v>
      </c>
      <c r="U6" s="74">
        <f t="shared" si="1"/>
        <v>194.13</v>
      </c>
      <c r="V6" s="74">
        <f t="shared" si="1"/>
        <v>5408</v>
      </c>
      <c r="W6" s="74">
        <f t="shared" si="1"/>
        <v>2.17</v>
      </c>
      <c r="X6" s="74">
        <f t="shared" si="1"/>
        <v>2492.17</v>
      </c>
      <c r="Y6" s="82">
        <f t="shared" ref="Y6:AH6" si="2">IF(Y7="",NA(),Y7)</f>
        <v>49.31</v>
      </c>
      <c r="Z6" s="82">
        <f t="shared" si="2"/>
        <v>62.7</v>
      </c>
      <c r="AA6" s="82">
        <f t="shared" si="2"/>
        <v>64.27</v>
      </c>
      <c r="AB6" s="82">
        <f t="shared" si="2"/>
        <v>62.38</v>
      </c>
      <c r="AC6" s="82">
        <f t="shared" si="2"/>
        <v>63.86</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658.33</v>
      </c>
      <c r="BG6" s="82">
        <f t="shared" si="5"/>
        <v>2707.17</v>
      </c>
      <c r="BH6" s="82">
        <f t="shared" si="5"/>
        <v>360.68</v>
      </c>
      <c r="BI6" s="82">
        <f t="shared" si="5"/>
        <v>208.46</v>
      </c>
      <c r="BJ6" s="82">
        <f t="shared" si="5"/>
        <v>235.74</v>
      </c>
      <c r="BK6" s="82">
        <f t="shared" si="5"/>
        <v>1111.31</v>
      </c>
      <c r="BL6" s="82">
        <f t="shared" si="5"/>
        <v>966.33</v>
      </c>
      <c r="BM6" s="82">
        <f t="shared" si="5"/>
        <v>958.81</v>
      </c>
      <c r="BN6" s="82">
        <f t="shared" si="5"/>
        <v>1001.3</v>
      </c>
      <c r="BO6" s="82">
        <f t="shared" si="5"/>
        <v>1245.0999999999999</v>
      </c>
      <c r="BP6" s="74" t="str">
        <f>IF(BP7="","",IF(BP7="-","【-】","【"&amp;SUBSTITUTE(TEXT(BP7,"#,##0.00"),"-","△")&amp;"】"))</f>
        <v>【705.21】</v>
      </c>
      <c r="BQ6" s="82">
        <f t="shared" ref="BQ6:BZ6" si="6">IF(BQ7="",NA(),BQ7)</f>
        <v>42.32</v>
      </c>
      <c r="BR6" s="82">
        <f t="shared" si="6"/>
        <v>72.23</v>
      </c>
      <c r="BS6" s="82">
        <f t="shared" si="6"/>
        <v>74.239999999999995</v>
      </c>
      <c r="BT6" s="82">
        <f t="shared" si="6"/>
        <v>67.260000000000005</v>
      </c>
      <c r="BU6" s="82">
        <f t="shared" si="6"/>
        <v>69.099999999999994</v>
      </c>
      <c r="BV6" s="82">
        <f t="shared" si="6"/>
        <v>75.540000000000006</v>
      </c>
      <c r="BW6" s="82">
        <f t="shared" si="6"/>
        <v>81.739999999999995</v>
      </c>
      <c r="BX6" s="82">
        <f t="shared" si="6"/>
        <v>82.88</v>
      </c>
      <c r="BY6" s="82">
        <f t="shared" si="6"/>
        <v>81.88</v>
      </c>
      <c r="BZ6" s="82">
        <f t="shared" si="6"/>
        <v>79.77</v>
      </c>
      <c r="CA6" s="74" t="str">
        <f>IF(CA7="","",IF(CA7="-","【-】","【"&amp;SUBSTITUTE(TEXT(CA7,"#,##0.00"),"-","△")&amp;"】"))</f>
        <v>【98.96】</v>
      </c>
      <c r="CB6" s="82">
        <f t="shared" ref="CB6:CK6" si="7">IF(CB7="",NA(),CB7)</f>
        <v>348.31</v>
      </c>
      <c r="CC6" s="82">
        <f t="shared" si="7"/>
        <v>228.02</v>
      </c>
      <c r="CD6" s="82">
        <f t="shared" si="7"/>
        <v>229.77</v>
      </c>
      <c r="CE6" s="82">
        <f t="shared" si="7"/>
        <v>253.73</v>
      </c>
      <c r="CF6" s="82">
        <f t="shared" si="7"/>
        <v>248.97</v>
      </c>
      <c r="CG6" s="82">
        <f t="shared" si="7"/>
        <v>207.96</v>
      </c>
      <c r="CH6" s="82">
        <f t="shared" si="7"/>
        <v>194.31</v>
      </c>
      <c r="CI6" s="82">
        <f t="shared" si="7"/>
        <v>190.99</v>
      </c>
      <c r="CJ6" s="82">
        <f t="shared" si="7"/>
        <v>187.55</v>
      </c>
      <c r="CK6" s="82">
        <f t="shared" si="7"/>
        <v>214.56</v>
      </c>
      <c r="CL6" s="74" t="str">
        <f>IF(CL7="","",IF(CL7="-","【-】","【"&amp;SUBSTITUTE(TEXT(CL7,"#,##0.00"),"-","△")&amp;"】"))</f>
        <v>【134.52】</v>
      </c>
      <c r="CM6" s="82" t="str">
        <f t="shared" ref="CM6:CV6" si="8">IF(CM7="",NA(),CM7)</f>
        <v>-</v>
      </c>
      <c r="CN6" s="82" t="str">
        <f t="shared" si="8"/>
        <v>-</v>
      </c>
      <c r="CO6" s="82" t="str">
        <f t="shared" si="8"/>
        <v>-</v>
      </c>
      <c r="CP6" s="82" t="str">
        <f t="shared" si="8"/>
        <v>-</v>
      </c>
      <c r="CQ6" s="82" t="str">
        <f t="shared" si="8"/>
        <v>-</v>
      </c>
      <c r="CR6" s="82">
        <f t="shared" si="8"/>
        <v>53.51</v>
      </c>
      <c r="CS6" s="82">
        <f t="shared" si="8"/>
        <v>53.5</v>
      </c>
      <c r="CT6" s="82">
        <f t="shared" si="8"/>
        <v>52.58</v>
      </c>
      <c r="CU6" s="82">
        <f t="shared" si="8"/>
        <v>50.94</v>
      </c>
      <c r="CV6" s="82">
        <f t="shared" si="8"/>
        <v>49.47</v>
      </c>
      <c r="CW6" s="74" t="str">
        <f>IF(CW7="","",IF(CW7="-","【-】","【"&amp;SUBSTITUTE(TEXT(CW7,"#,##0.00"),"-","△")&amp;"】"))</f>
        <v>【59.57】</v>
      </c>
      <c r="CX6" s="82">
        <f t="shared" ref="CX6:DG6" si="9">IF(CX7="",NA(),CX7)</f>
        <v>87.05</v>
      </c>
      <c r="CY6" s="82">
        <f t="shared" si="9"/>
        <v>87.78</v>
      </c>
      <c r="CZ6" s="82">
        <f t="shared" si="9"/>
        <v>87.97</v>
      </c>
      <c r="DA6" s="82">
        <f t="shared" si="9"/>
        <v>88.39</v>
      </c>
      <c r="DB6" s="82">
        <f t="shared" si="9"/>
        <v>89.22</v>
      </c>
      <c r="DC6" s="82">
        <f t="shared" si="9"/>
        <v>83.91</v>
      </c>
      <c r="DD6" s="82">
        <f t="shared" si="9"/>
        <v>83.51</v>
      </c>
      <c r="DE6" s="82">
        <f t="shared" si="9"/>
        <v>83.02</v>
      </c>
      <c r="DF6" s="82">
        <f t="shared" si="9"/>
        <v>82.55</v>
      </c>
      <c r="DG6" s="82">
        <f t="shared" si="9"/>
        <v>82.06</v>
      </c>
      <c r="DH6" s="74" t="str">
        <f>IF(DH7="","",IF(DH7="-","【-】","【"&amp;SUBSTITUTE(TEXT(DH7,"#,##0.00"),"-","△")&amp;"】"))</f>
        <v>【95.57】</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82">
        <f t="shared" si="12"/>
        <v>0.15</v>
      </c>
      <c r="EK6" s="82">
        <f t="shared" si="12"/>
        <v>0.16</v>
      </c>
      <c r="EL6" s="82">
        <f t="shared" si="12"/>
        <v>0.13</v>
      </c>
      <c r="EM6" s="82">
        <f t="shared" si="12"/>
        <v>0.15</v>
      </c>
      <c r="EN6" s="82">
        <f t="shared" si="12"/>
        <v>0.32</v>
      </c>
      <c r="EO6" s="74" t="str">
        <f>IF(EO7="","",IF(EO7="-","【-】","【"&amp;SUBSTITUTE(TEXT(EO7,"#,##0.00"),"-","△")&amp;"】"))</f>
        <v>【0.30】</v>
      </c>
    </row>
    <row r="7" spans="1:145" s="59" customFormat="1">
      <c r="A7" s="60"/>
      <c r="B7" s="66">
        <v>2020</v>
      </c>
      <c r="C7" s="66">
        <v>264652</v>
      </c>
      <c r="D7" s="66">
        <v>47</v>
      </c>
      <c r="E7" s="66">
        <v>17</v>
      </c>
      <c r="F7" s="66">
        <v>1</v>
      </c>
      <c r="G7" s="66">
        <v>0</v>
      </c>
      <c r="H7" s="66" t="s">
        <v>21</v>
      </c>
      <c r="I7" s="66" t="s">
        <v>98</v>
      </c>
      <c r="J7" s="66" t="s">
        <v>99</v>
      </c>
      <c r="K7" s="66" t="s">
        <v>100</v>
      </c>
      <c r="L7" s="66" t="s">
        <v>101</v>
      </c>
      <c r="M7" s="66" t="s">
        <v>102</v>
      </c>
      <c r="N7" s="75" t="s">
        <v>42</v>
      </c>
      <c r="O7" s="75" t="s">
        <v>103</v>
      </c>
      <c r="P7" s="75">
        <v>25.91</v>
      </c>
      <c r="Q7" s="75">
        <v>96.11</v>
      </c>
      <c r="R7" s="75">
        <v>2954</v>
      </c>
      <c r="S7" s="75">
        <v>21040</v>
      </c>
      <c r="T7" s="75">
        <v>108.38</v>
      </c>
      <c r="U7" s="75">
        <v>194.13</v>
      </c>
      <c r="V7" s="75">
        <v>5408</v>
      </c>
      <c r="W7" s="75">
        <v>2.17</v>
      </c>
      <c r="X7" s="75">
        <v>2492.17</v>
      </c>
      <c r="Y7" s="75">
        <v>49.31</v>
      </c>
      <c r="Z7" s="75">
        <v>62.7</v>
      </c>
      <c r="AA7" s="75">
        <v>64.27</v>
      </c>
      <c r="AB7" s="75">
        <v>62.38</v>
      </c>
      <c r="AC7" s="75">
        <v>63.86</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658.33</v>
      </c>
      <c r="BG7" s="75">
        <v>2707.17</v>
      </c>
      <c r="BH7" s="75">
        <v>360.68</v>
      </c>
      <c r="BI7" s="75">
        <v>208.46</v>
      </c>
      <c r="BJ7" s="75">
        <v>235.74</v>
      </c>
      <c r="BK7" s="75">
        <v>1111.31</v>
      </c>
      <c r="BL7" s="75">
        <v>966.33</v>
      </c>
      <c r="BM7" s="75">
        <v>958.81</v>
      </c>
      <c r="BN7" s="75">
        <v>1001.3</v>
      </c>
      <c r="BO7" s="75">
        <v>1245.0999999999999</v>
      </c>
      <c r="BP7" s="75">
        <v>705.21</v>
      </c>
      <c r="BQ7" s="75">
        <v>42.32</v>
      </c>
      <c r="BR7" s="75">
        <v>72.23</v>
      </c>
      <c r="BS7" s="75">
        <v>74.239999999999995</v>
      </c>
      <c r="BT7" s="75">
        <v>67.260000000000005</v>
      </c>
      <c r="BU7" s="75">
        <v>69.099999999999994</v>
      </c>
      <c r="BV7" s="75">
        <v>75.540000000000006</v>
      </c>
      <c r="BW7" s="75">
        <v>81.739999999999995</v>
      </c>
      <c r="BX7" s="75">
        <v>82.88</v>
      </c>
      <c r="BY7" s="75">
        <v>81.88</v>
      </c>
      <c r="BZ7" s="75">
        <v>79.77</v>
      </c>
      <c r="CA7" s="75">
        <v>98.96</v>
      </c>
      <c r="CB7" s="75">
        <v>348.31</v>
      </c>
      <c r="CC7" s="75">
        <v>228.02</v>
      </c>
      <c r="CD7" s="75">
        <v>229.77</v>
      </c>
      <c r="CE7" s="75">
        <v>253.73</v>
      </c>
      <c r="CF7" s="75">
        <v>248.97</v>
      </c>
      <c r="CG7" s="75">
        <v>207.96</v>
      </c>
      <c r="CH7" s="75">
        <v>194.31</v>
      </c>
      <c r="CI7" s="75">
        <v>190.99</v>
      </c>
      <c r="CJ7" s="75">
        <v>187.55</v>
      </c>
      <c r="CK7" s="75">
        <v>214.56</v>
      </c>
      <c r="CL7" s="75">
        <v>134.52000000000001</v>
      </c>
      <c r="CM7" s="75" t="s">
        <v>42</v>
      </c>
      <c r="CN7" s="75" t="s">
        <v>42</v>
      </c>
      <c r="CO7" s="75" t="s">
        <v>42</v>
      </c>
      <c r="CP7" s="75" t="s">
        <v>42</v>
      </c>
      <c r="CQ7" s="75" t="s">
        <v>42</v>
      </c>
      <c r="CR7" s="75">
        <v>53.51</v>
      </c>
      <c r="CS7" s="75">
        <v>53.5</v>
      </c>
      <c r="CT7" s="75">
        <v>52.58</v>
      </c>
      <c r="CU7" s="75">
        <v>50.94</v>
      </c>
      <c r="CV7" s="75">
        <v>49.47</v>
      </c>
      <c r="CW7" s="75">
        <v>59.57</v>
      </c>
      <c r="CX7" s="75">
        <v>87.05</v>
      </c>
      <c r="CY7" s="75">
        <v>87.78</v>
      </c>
      <c r="CZ7" s="75">
        <v>87.97</v>
      </c>
      <c r="DA7" s="75">
        <v>88.39</v>
      </c>
      <c r="DB7" s="75">
        <v>89.22</v>
      </c>
      <c r="DC7" s="75">
        <v>83.91</v>
      </c>
      <c r="DD7" s="75">
        <v>83.51</v>
      </c>
      <c r="DE7" s="75">
        <v>83.02</v>
      </c>
      <c r="DF7" s="75">
        <v>82.55</v>
      </c>
      <c r="DG7" s="75">
        <v>82.06</v>
      </c>
      <c r="DH7" s="75">
        <v>95.57</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0.15</v>
      </c>
      <c r="EK7" s="75">
        <v>0.16</v>
      </c>
      <c r="EL7" s="75">
        <v>0.13</v>
      </c>
      <c r="EM7" s="75">
        <v>0.15</v>
      </c>
      <c r="EN7" s="75">
        <v>0.32</v>
      </c>
      <c r="EO7" s="75">
        <v>0.3</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104</v>
      </c>
      <c r="C9" s="61" t="s">
        <v>105</v>
      </c>
      <c r="D9" s="61" t="s">
        <v>106</v>
      </c>
      <c r="E9" s="61" t="s">
        <v>107</v>
      </c>
      <c r="F9" s="61" t="s">
        <v>108</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35</v>
      </c>
      <c r="B10" s="67">
        <f>DATEVALUE($B7+12-B11&amp;"/1/"&amp;B12)</f>
        <v>46753</v>
      </c>
      <c r="C10" s="67">
        <f>DATEVALUE($B7+12-C11&amp;"/1/"&amp;C12)</f>
        <v>47119</v>
      </c>
      <c r="D10" s="67">
        <f>DATEVALUE($B7+12-D11&amp;"/1/"&amp;D12)</f>
        <v>47484</v>
      </c>
      <c r="E10" s="68">
        <f>DATEVALUE($B7+12-E11&amp;"/1/"&amp;E12)</f>
        <v>47849</v>
      </c>
      <c r="F10" s="68">
        <f>DATEVALUE($B7+12-F11&amp;"/1/"&amp;F12)</f>
        <v>48215</v>
      </c>
    </row>
    <row r="11" spans="1:145">
      <c r="B11">
        <v>4</v>
      </c>
      <c r="C11">
        <v>3</v>
      </c>
      <c r="D11">
        <v>2</v>
      </c>
      <c r="E11">
        <v>1</v>
      </c>
      <c r="F11">
        <v>0</v>
      </c>
      <c r="G11" t="s">
        <v>109</v>
      </c>
    </row>
    <row r="12" spans="1:145">
      <c r="B12">
        <v>1</v>
      </c>
      <c r="C12">
        <v>1</v>
      </c>
      <c r="D12">
        <v>1</v>
      </c>
      <c r="E12">
        <v>1</v>
      </c>
      <c r="F12">
        <v>2</v>
      </c>
      <c r="G12" t="s">
        <v>110</v>
      </c>
    </row>
    <row r="13" spans="1:145">
      <c r="B13" t="s">
        <v>111</v>
      </c>
      <c r="C13" t="s">
        <v>111</v>
      </c>
      <c r="D13" t="s">
        <v>111</v>
      </c>
      <c r="E13" t="s">
        <v>112</v>
      </c>
      <c r="F13" t="s">
        <v>112</v>
      </c>
      <c r="G13" t="s">
        <v>114</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桝　幹明</cp:lastModifiedBy>
  <dcterms:created xsi:type="dcterms:W3CDTF">2021-12-03T07:45:44Z</dcterms:created>
  <dcterms:modified xsi:type="dcterms:W3CDTF">2022-01-14T10:59:20Z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2022-01-14T10:59:20Z</vt:filetime>
  </property>
</Properties>
</file>